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'РАЗДЕЛЫ'!$A$1:$O$268</definedName>
  </definedNames>
  <calcPr fullCalcOnLoad="1"/>
</workbook>
</file>

<file path=xl/sharedStrings.xml><?xml version="1.0" encoding="utf-8"?>
<sst xmlns="http://schemas.openxmlformats.org/spreadsheetml/2006/main" count="997" uniqueCount="277">
  <si>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</si>
  <si>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</si>
  <si>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</si>
  <si>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</si>
  <si>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</si>
  <si>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</si>
  <si>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</si>
  <si>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</si>
  <si>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</si>
  <si>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</si>
  <si>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</si>
  <si>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</si>
  <si>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</si>
  <si>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</si>
  <si>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</si>
  <si>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</si>
  <si>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</si>
  <si>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</si>
  <si>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</si>
  <si>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</si>
  <si>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</si>
  <si>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</si>
  <si>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</si>
  <si>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</si>
  <si>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</si>
  <si>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</si>
  <si>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</si>
  <si>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</si>
  <si>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</si>
  <si>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</si>
  <si>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</si>
  <si>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</si>
  <si>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</si>
  <si>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</si>
  <si>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</si>
  <si>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</si>
  <si>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</si>
  <si>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</si>
  <si>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</si>
  <si>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</si>
  <si>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</si>
  <si>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</si>
  <si>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</si>
  <si>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</si>
  <si>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</si>
  <si>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</si>
  <si>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</si>
  <si>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</si>
  <si>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</si>
  <si>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</si>
  <si>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</si>
  <si>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</si>
  <si>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</si>
  <si>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</si>
  <si>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</si>
  <si>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</si>
  <si>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</si>
  <si>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</si>
  <si>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</si>
  <si>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</si>
  <si>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</si>
  <si>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</si>
  <si>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</si>
  <si>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</si>
  <si>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</si>
  <si>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</si>
  <si>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</si>
  <si>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</si>
  <si>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</si>
  <si>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</si>
  <si>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</si>
  <si>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</si>
  <si>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</si>
  <si>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</si>
  <si>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</si>
  <si>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</si>
  <si>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</si>
  <si>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</si>
  <si>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</si>
  <si>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</si>
  <si>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</si>
  <si>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</si>
  <si>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</si>
  <si>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</si>
  <si>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</si>
  <si>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</si>
  <si>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</si>
  <si>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</si>
  <si>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</si>
  <si>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</si>
  <si>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</si>
  <si>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</si>
  <si>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</si>
  <si>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</si>
  <si>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</si>
  <si>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</si>
  <si>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</si>
  <si>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</si>
  <si>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</si>
  <si>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</si>
  <si>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</si>
  <si>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</si>
  <si>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</si>
  <si>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</si>
  <si>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</si>
  <si>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</si>
  <si>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</si>
  <si>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</si>
  <si>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</si>
  <si>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</si>
  <si>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</si>
  <si>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</si>
  <si>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</si>
  <si>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</si>
  <si>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</si>
  <si>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</si>
  <si>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</si>
  <si>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</si>
  <si>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</si>
  <si>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</si>
  <si>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</si>
  <si>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</si>
  <si>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</si>
  <si>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</si>
  <si>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</si>
  <si>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</si>
  <si>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</si>
  <si>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</si>
  <si>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</si>
  <si>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</si>
  <si>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</si>
  <si>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</si>
  <si>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</si>
  <si>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</si>
  <si>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</si>
  <si>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</si>
  <si>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</si>
  <si>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</si>
  <si>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</si>
  <si>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ПРИЛОЖЕНИЕ №6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</si>
  <si>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</si>
  <si>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</si>
  <si>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</si>
  <si>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</si>
  <si>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</si>
  <si>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</si>
  <si>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</si>
  <si>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</si>
  <si>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</si>
  <si>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</si>
  <si>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</si>
  <si>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</si>
  <si>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</si>
  <si>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</si>
  <si>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</si>
  <si>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</si>
  <si>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</si>
  <si>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</si>
  <si>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</si>
  <si>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</si>
  <si>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</si>
  <si>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</si>
  <si>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</si>
  <si>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</si>
  <si>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</si>
  <si>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</si>
  <si>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</si>
  <si>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</si>
  <si>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</si>
  <si>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</si>
  <si>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</si>
  <si>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</si>
  <si>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</si>
  <si>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</si>
  <si>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</si>
  <si>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</si>
  <si>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</si>
  <si>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</si>
  <si>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</si>
  <si>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</si>
  <si>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</si>
  <si>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335</t>
  </si>
  <si>
    <t>25220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</si>
  <si>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</si>
  <si>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</si>
  <si>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</si>
  <si>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</si>
  <si>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</si>
  <si>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</si>
  <si>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</si>
  <si>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</si>
  <si>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</si>
  <si>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Защита населения и территории от чрезвычайных ситуаций</t>
  </si>
  <si>
    <t>Расходы на выполнение работ по разработке расчета размера вреда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</si>
  <si>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</si>
  <si>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</si>
  <si>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</si>
  <si>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</si>
  <si>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</si>
  <si>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</si>
  <si>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</si>
  <si>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</si>
  <si>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</si>
  <si>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</si>
  <si>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</si>
  <si>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</si>
  <si>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</si>
  <si>
    <t>Организация ритуальных услуг и содержание мест захоронений</t>
  </si>
  <si>
    <t xml:space="preserve">ситуаций природного и техногенного характера, </t>
  </si>
  <si>
    <t>гражданская оборона</t>
  </si>
  <si>
    <t xml:space="preserve">Создание безопасных и благоприятных условий проживания </t>
  </si>
  <si>
    <t xml:space="preserve">граждан, увеличение сроков эксплуатации жилищного фонда, </t>
  </si>
  <si>
    <t>повышение надежности инженерных систем, создание условий</t>
  </si>
  <si>
    <t>для экономии эксплуатационных расходов</t>
  </si>
  <si>
    <t>пунктов (софинансирование)</t>
  </si>
  <si>
    <t>Мероприятия на организацию профессионального образования</t>
  </si>
  <si>
    <t>и дополнительного профессионального образования</t>
  </si>
  <si>
    <t xml:space="preserve">выборных должностных лиц, служащих и муниципальных </t>
  </si>
  <si>
    <t>Субсидии   на организацию профессионального образования</t>
  </si>
  <si>
    <t xml:space="preserve">и дополнительного профессионального образования </t>
  </si>
  <si>
    <t>72280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</si>
  <si>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</si>
  <si>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</si>
  <si>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</si>
  <si>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</si>
  <si>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</si>
  <si>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S2280</t>
  </si>
  <si>
    <t>Организация уличного освещения с использованием новых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</si>
  <si>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</si>
  <si>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</si>
  <si>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</si>
  <si>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25040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</si>
  <si>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</si>
  <si>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</si>
  <si>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</si>
  <si>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 xml:space="preserve">Расходы на выплаты персоналу государственных </t>
  </si>
  <si>
    <t>(муниципальных) органов</t>
  </si>
  <si>
    <t>служащих Новгородской области (софинансирование)</t>
  </si>
  <si>
    <t xml:space="preserve">служащих Новгородской области </t>
  </si>
  <si>
    <t>25370</t>
  </si>
  <si>
    <t>14030</t>
  </si>
  <si>
    <t>Выполнение других обязательств муниципального образования</t>
  </si>
  <si>
    <t>во-бюджетного) надзора</t>
  </si>
  <si>
    <t>и таможенных органов и органов финансового (финансо</t>
  </si>
  <si>
    <t xml:space="preserve"> Межбюджетные трансферты бюджету муниципального района</t>
  </si>
  <si>
    <t>бюджету муниципального района на осуществление</t>
  </si>
  <si>
    <t xml:space="preserve">Иные межбюджетные трансферты из бюджетов поселений </t>
  </si>
  <si>
    <t xml:space="preserve"> деятельность</t>
  </si>
  <si>
    <t>Национальная безопасность и правоохранительная</t>
  </si>
  <si>
    <t xml:space="preserve">территории Борковского сельского поселения на 2017-2019 </t>
  </si>
  <si>
    <t>годы"</t>
  </si>
  <si>
    <t>территории,где отсутствуют военные комиссариаты</t>
  </si>
  <si>
    <t xml:space="preserve"> годы"</t>
  </si>
  <si>
    <t>территории Борковского сельского поселения на 2017-2019</t>
  </si>
  <si>
    <t>вреда для физических и юридических лиц</t>
  </si>
  <si>
    <t>служащих Новгородской области</t>
  </si>
  <si>
    <t>645,30</t>
  </si>
  <si>
    <t>637,20</t>
  </si>
  <si>
    <t>1253,60</t>
  </si>
  <si>
    <t>28,90</t>
  </si>
  <si>
    <t>561,50</t>
  </si>
  <si>
    <t>2733,60</t>
  </si>
  <si>
    <t>7,50</t>
  </si>
  <si>
    <t>145,30</t>
  </si>
  <si>
    <t>144,20</t>
  </si>
  <si>
    <t>6,40</t>
  </si>
  <si>
    <t>124,10</t>
  </si>
  <si>
    <t>8,90</t>
  </si>
  <si>
    <t>163,80</t>
  </si>
  <si>
    <t>8,70</t>
  </si>
  <si>
    <t>164,0</t>
  </si>
  <si>
    <t>1718,60</t>
  </si>
  <si>
    <t>737,40</t>
  </si>
  <si>
    <t>1577,00</t>
  </si>
  <si>
    <t>1827,00</t>
  </si>
  <si>
    <t>367,70</t>
  </si>
  <si>
    <t>2646,90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</si>
</sst>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;[Red]#,##0.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90" zoomScaleSheetLayoutView="90" zoomScalePageLayoutView="0" workbookViewId="0" topLeftCell="A221">
      <selection activeCell="K211" sqref="K211"/>
    </sheetView>
  </sheetViews>
  <sheetFormatPr defaultColWidth="9.00390625" defaultRowHeight="14.25" customHeight="1"/>
  <cols>
    <col min="1" max="1" width="65.7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375" style="30" customWidth="1"/>
    <col min="11" max="11" width="11.125" style="30" customWidth="1"/>
    <col min="12" max="12" width="17.125" style="30" customWidth="1"/>
    <col min="13" max="13" width="18.37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1" t="s">
        <v>139</v>
      </c>
      <c r="K1" s="131"/>
      <c r="L1" s="131"/>
      <c r="M1" s="131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6" t="s">
        <v>196</v>
      </c>
      <c r="J2" s="136"/>
      <c r="K2" s="136"/>
      <c r="L2" s="136"/>
      <c r="M2" s="136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6"/>
      <c r="J3" s="136"/>
      <c r="K3" s="136"/>
      <c r="L3" s="136"/>
      <c r="M3" s="136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6"/>
      <c r="J4" s="136"/>
      <c r="K4" s="136"/>
      <c r="L4" s="136"/>
      <c r="M4" s="136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6"/>
      <c r="J5" s="136"/>
      <c r="K5" s="136"/>
      <c r="L5" s="136"/>
      <c r="M5" s="136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3" t="s">
        <v>74</v>
      </c>
      <c r="K6" s="133"/>
      <c r="L6" s="133"/>
      <c r="M6" s="133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2" t="s">
        <v>133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2" t="s">
        <v>134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8" t="s">
        <v>8</v>
      </c>
      <c r="B13" s="71"/>
      <c r="C13" s="139" t="s">
        <v>131</v>
      </c>
      <c r="D13" s="135" t="s">
        <v>11</v>
      </c>
      <c r="E13" s="135" t="s">
        <v>12</v>
      </c>
      <c r="F13" s="142" t="s">
        <v>92</v>
      </c>
      <c r="G13" s="142" t="s">
        <v>93</v>
      </c>
      <c r="H13" s="142" t="s">
        <v>120</v>
      </c>
      <c r="I13" s="140" t="s">
        <v>101</v>
      </c>
      <c r="J13" s="134" t="s">
        <v>13</v>
      </c>
      <c r="K13" s="98" t="s">
        <v>103</v>
      </c>
      <c r="L13" s="98" t="s">
        <v>103</v>
      </c>
      <c r="M13" s="98" t="s">
        <v>103</v>
      </c>
      <c r="N13" s="70" t="s">
        <v>45</v>
      </c>
      <c r="O13" s="63" t="s">
        <v>46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8"/>
      <c r="B14" s="71"/>
      <c r="C14" s="139"/>
      <c r="D14" s="135"/>
      <c r="E14" s="135"/>
      <c r="F14" s="143"/>
      <c r="G14" s="143"/>
      <c r="H14" s="143"/>
      <c r="I14" s="141"/>
      <c r="J14" s="135"/>
      <c r="K14" s="90" t="s">
        <v>135</v>
      </c>
      <c r="L14" s="90" t="s">
        <v>136</v>
      </c>
      <c r="M14" s="90" t="s">
        <v>137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180</v>
      </c>
      <c r="B15" s="106"/>
      <c r="C15" s="104" t="s">
        <v>181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25</v>
      </c>
      <c r="B16" s="24"/>
      <c r="C16" s="73" t="s">
        <v>181</v>
      </c>
      <c r="D16" s="14" t="s">
        <v>14</v>
      </c>
      <c r="E16" s="14"/>
      <c r="F16" s="14"/>
      <c r="G16" s="14"/>
      <c r="H16" s="14"/>
      <c r="I16" s="14"/>
      <c r="J16" s="14"/>
      <c r="K16" s="102">
        <f>K19+K28+K55+K62+K66</f>
        <v>4904.6</v>
      </c>
      <c r="L16" s="102">
        <f>L19+L28+L55+L62</f>
        <v>4089</v>
      </c>
      <c r="M16" s="102">
        <f>M19+M28+M55+M62</f>
        <v>4089</v>
      </c>
      <c r="N16" s="80" t="e">
        <f>N19+#REF!+#REF!+N28+#REF!++#REF!+#REF!+#REF!+N66</f>
        <v>#REF!</v>
      </c>
      <c r="O16" s="80" t="e">
        <f>O19+#REF!+#REF!+O28+#REF!++#REF!+#REF!+#REF!+O66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31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144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143</v>
      </c>
      <c r="B19" s="21"/>
      <c r="C19" s="74" t="s">
        <v>181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645,30</v>
      </c>
      <c r="L19" s="102" t="str">
        <f>L20</f>
        <v>637,20</v>
      </c>
      <c r="M19" s="102" t="str">
        <f>M20</f>
        <v>637,20</v>
      </c>
      <c r="N19" s="18" t="e">
        <f>#REF!</f>
        <v>#REF!</v>
      </c>
      <c r="O19" s="18" t="e">
        <f>#REF!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128</v>
      </c>
      <c r="B20" s="21"/>
      <c r="C20" s="78" t="s">
        <v>181</v>
      </c>
      <c r="D20" s="32" t="s">
        <v>14</v>
      </c>
      <c r="E20" s="32" t="s">
        <v>15</v>
      </c>
      <c r="F20" s="32" t="s">
        <v>94</v>
      </c>
      <c r="G20" s="32" t="s">
        <v>95</v>
      </c>
      <c r="H20" s="32" t="s">
        <v>104</v>
      </c>
      <c r="I20" s="32" t="s">
        <v>108</v>
      </c>
      <c r="J20" s="14"/>
      <c r="K20" s="108" t="str">
        <f>K22</f>
        <v>645,30</v>
      </c>
      <c r="L20" s="108" t="str">
        <f>L22</f>
        <v>637,20</v>
      </c>
      <c r="M20" s="108" t="str">
        <f>M22</f>
        <v>637,20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3" t="s">
        <v>91</v>
      </c>
      <c r="B21" s="21"/>
      <c r="C21" s="78"/>
      <c r="D21" s="32"/>
      <c r="E21" s="32"/>
      <c r="F21" s="32"/>
      <c r="G21" s="32"/>
      <c r="H21" s="32"/>
      <c r="I21" s="32"/>
      <c r="J21" s="14"/>
      <c r="K21" s="108"/>
      <c r="L21" s="108"/>
      <c r="M21" s="108"/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ht="14.25" customHeight="1">
      <c r="A22" s="3" t="s">
        <v>39</v>
      </c>
      <c r="B22" s="19"/>
      <c r="C22" s="78" t="s">
        <v>181</v>
      </c>
      <c r="D22" s="30" t="str">
        <f>D$16</f>
        <v>01</v>
      </c>
      <c r="E22" s="30" t="str">
        <f>E$19</f>
        <v>02</v>
      </c>
      <c r="F22" s="30" t="s">
        <v>94</v>
      </c>
      <c r="G22" s="30" t="s">
        <v>95</v>
      </c>
      <c r="H22" s="30" t="s">
        <v>104</v>
      </c>
      <c r="I22" s="32" t="s">
        <v>105</v>
      </c>
      <c r="K22" s="107" t="str">
        <f>K24</f>
        <v>645,30</v>
      </c>
      <c r="L22" s="107" t="str">
        <f>L24</f>
        <v>637,20</v>
      </c>
      <c r="M22" s="107" t="str">
        <f>M24</f>
        <v>637,20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141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142</v>
      </c>
      <c r="B24" s="19"/>
      <c r="C24" s="78" t="s">
        <v>181</v>
      </c>
      <c r="D24" s="30" t="str">
        <f>D$16</f>
        <v>01</v>
      </c>
      <c r="E24" s="30" t="str">
        <f>E$19</f>
        <v>02</v>
      </c>
      <c r="F24" s="30" t="s">
        <v>94</v>
      </c>
      <c r="G24" s="30" t="s">
        <v>95</v>
      </c>
      <c r="H24" s="30" t="s">
        <v>104</v>
      </c>
      <c r="I24" s="32" t="s">
        <v>105</v>
      </c>
      <c r="J24" s="30" t="s">
        <v>140</v>
      </c>
      <c r="K24" s="30" t="s">
        <v>256</v>
      </c>
      <c r="L24" s="30" t="s">
        <v>257</v>
      </c>
      <c r="M24" s="30" t="s">
        <v>257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35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42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43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44</v>
      </c>
      <c r="B28" s="21"/>
      <c r="C28" s="74" t="s">
        <v>181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4084.2</v>
      </c>
      <c r="L28" s="102">
        <f>L30</f>
        <v>3450.7999999999997</v>
      </c>
      <c r="M28" s="109">
        <f>M30</f>
        <v>3450.7999999999997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127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39</v>
      </c>
      <c r="B30" s="21"/>
      <c r="C30" s="78" t="s">
        <v>181</v>
      </c>
      <c r="D30" s="32" t="s">
        <v>14</v>
      </c>
      <c r="E30" s="32" t="s">
        <v>21</v>
      </c>
      <c r="F30" s="32" t="s">
        <v>94</v>
      </c>
      <c r="G30" s="32" t="s">
        <v>96</v>
      </c>
      <c r="H30" s="32" t="s">
        <v>104</v>
      </c>
      <c r="I30" s="32" t="s">
        <v>108</v>
      </c>
      <c r="J30" s="102"/>
      <c r="K30" s="102">
        <f>K34+K42+K50</f>
        <v>4084.2</v>
      </c>
      <c r="L30" s="102">
        <f>L34+L42</f>
        <v>3450.7999999999997</v>
      </c>
      <c r="M30" s="109">
        <f>M34+M42</f>
        <v>3450.7999999999997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91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39</v>
      </c>
      <c r="B34" s="19"/>
      <c r="C34" s="78" t="s">
        <v>181</v>
      </c>
      <c r="D34" s="30" t="str">
        <f>D$16</f>
        <v>01</v>
      </c>
      <c r="E34" s="30" t="str">
        <f>E28</f>
        <v>04</v>
      </c>
      <c r="F34" s="30" t="s">
        <v>94</v>
      </c>
      <c r="G34" s="30" t="s">
        <v>96</v>
      </c>
      <c r="H34" s="30" t="s">
        <v>104</v>
      </c>
      <c r="I34" s="32" t="s">
        <v>105</v>
      </c>
      <c r="J34" s="107"/>
      <c r="K34" s="107">
        <f>K36+K38+K39</f>
        <v>3929.4</v>
      </c>
      <c r="L34" s="107">
        <f>L36+L38+L39</f>
        <v>3299.1</v>
      </c>
      <c r="M34" s="107">
        <f>M36+M38+M39</f>
        <v>3299.1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141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147</v>
      </c>
      <c r="B36" s="23"/>
      <c r="C36" s="78" t="s">
        <v>181</v>
      </c>
      <c r="D36" s="30" t="s">
        <v>14</v>
      </c>
      <c r="E36" s="30" t="s">
        <v>21</v>
      </c>
      <c r="F36" s="30" t="s">
        <v>94</v>
      </c>
      <c r="G36" s="30" t="s">
        <v>96</v>
      </c>
      <c r="H36" s="30" t="s">
        <v>104</v>
      </c>
      <c r="I36" s="32" t="s">
        <v>105</v>
      </c>
      <c r="J36" s="30" t="s">
        <v>140</v>
      </c>
      <c r="K36" s="30" t="s">
        <v>276</v>
      </c>
      <c r="L36" s="30" t="s">
        <v>261</v>
      </c>
      <c r="M36" s="30" t="s">
        <v>261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145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146</v>
      </c>
      <c r="C38" s="78" t="s">
        <v>181</v>
      </c>
      <c r="D38" s="30" t="s">
        <v>14</v>
      </c>
      <c r="E38" s="30" t="s">
        <v>21</v>
      </c>
      <c r="F38" s="30" t="s">
        <v>94</v>
      </c>
      <c r="G38" s="30" t="s">
        <v>96</v>
      </c>
      <c r="H38" s="30" t="s">
        <v>104</v>
      </c>
      <c r="I38" s="32" t="s">
        <v>105</v>
      </c>
      <c r="J38" s="30" t="s">
        <v>148</v>
      </c>
      <c r="K38" s="30" t="s">
        <v>258</v>
      </c>
      <c r="L38" s="30" t="s">
        <v>260</v>
      </c>
      <c r="M38" s="30" t="s">
        <v>260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150</v>
      </c>
      <c r="C39" s="78" t="s">
        <v>181</v>
      </c>
      <c r="D39" s="30" t="s">
        <v>14</v>
      </c>
      <c r="E39" s="30" t="s">
        <v>21</v>
      </c>
      <c r="F39" s="30" t="s">
        <v>94</v>
      </c>
      <c r="G39" s="30" t="s">
        <v>96</v>
      </c>
      <c r="H39" s="30" t="s">
        <v>104</v>
      </c>
      <c r="I39" s="32" t="s">
        <v>105</v>
      </c>
      <c r="J39" s="30" t="s">
        <v>149</v>
      </c>
      <c r="K39" s="30" t="s">
        <v>259</v>
      </c>
      <c r="L39" s="125">
        <v>4</v>
      </c>
      <c r="M39" s="125">
        <v>4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151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121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138</v>
      </c>
      <c r="C42" s="92" t="s">
        <v>181</v>
      </c>
      <c r="D42" s="33" t="s">
        <v>14</v>
      </c>
      <c r="E42" s="33" t="s">
        <v>21</v>
      </c>
      <c r="F42" s="33" t="s">
        <v>94</v>
      </c>
      <c r="G42" s="33" t="s">
        <v>96</v>
      </c>
      <c r="H42" s="33" t="s">
        <v>104</v>
      </c>
      <c r="I42" s="33" t="s">
        <v>122</v>
      </c>
      <c r="J42" s="33"/>
      <c r="K42" s="109">
        <f>K44+K46</f>
        <v>151.70000000000002</v>
      </c>
      <c r="L42" s="109">
        <f>L44+L46</f>
        <v>151.7</v>
      </c>
      <c r="M42" s="109">
        <f>M44+M46</f>
        <v>151.7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141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147</v>
      </c>
      <c r="C44" s="78" t="s">
        <v>181</v>
      </c>
      <c r="D44" s="32" t="s">
        <v>14</v>
      </c>
      <c r="E44" s="32" t="s">
        <v>21</v>
      </c>
      <c r="F44" s="32" t="s">
        <v>94</v>
      </c>
      <c r="G44" s="32" t="s">
        <v>96</v>
      </c>
      <c r="H44" s="32" t="s">
        <v>104</v>
      </c>
      <c r="I44" s="32" t="s">
        <v>122</v>
      </c>
      <c r="J44" s="30" t="s">
        <v>140</v>
      </c>
      <c r="K44" s="30" t="s">
        <v>263</v>
      </c>
      <c r="L44" s="30" t="s">
        <v>264</v>
      </c>
      <c r="M44" s="30" t="s">
        <v>264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145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146</v>
      </c>
      <c r="C46" s="78" t="s">
        <v>181</v>
      </c>
      <c r="D46" s="32" t="s">
        <v>14</v>
      </c>
      <c r="E46" s="32" t="s">
        <v>21</v>
      </c>
      <c r="F46" s="32" t="s">
        <v>94</v>
      </c>
      <c r="G46" s="32" t="s">
        <v>96</v>
      </c>
      <c r="H46" s="32" t="s">
        <v>104</v>
      </c>
      <c r="I46" s="32" t="s">
        <v>122</v>
      </c>
      <c r="J46" s="30" t="s">
        <v>148</v>
      </c>
      <c r="K46" s="30" t="s">
        <v>265</v>
      </c>
      <c r="L46" s="30" t="s">
        <v>262</v>
      </c>
      <c r="M46" s="30" t="s">
        <v>262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124" t="s">
        <v>221</v>
      </c>
      <c r="C47" s="78"/>
      <c r="D47" s="32"/>
      <c r="E47" s="32"/>
      <c r="F47" s="32"/>
      <c r="G47" s="32"/>
      <c r="H47" s="32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124" t="s">
        <v>232</v>
      </c>
      <c r="C48" s="78"/>
      <c r="D48" s="32"/>
      <c r="E48" s="32"/>
      <c r="F48" s="32"/>
      <c r="G48" s="32"/>
      <c r="H48" s="32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124" t="s">
        <v>233</v>
      </c>
      <c r="C49" s="78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24" t="s">
        <v>234</v>
      </c>
      <c r="C50" s="93" t="s">
        <v>181</v>
      </c>
      <c r="D50" s="33" t="s">
        <v>14</v>
      </c>
      <c r="E50" s="33" t="s">
        <v>21</v>
      </c>
      <c r="F50" s="33" t="s">
        <v>94</v>
      </c>
      <c r="G50" s="33" t="s">
        <v>96</v>
      </c>
      <c r="H50" s="33" t="s">
        <v>104</v>
      </c>
      <c r="I50" s="33" t="s">
        <v>225</v>
      </c>
      <c r="J50" s="30"/>
      <c r="K50" s="126">
        <f>K52</f>
        <v>3.1</v>
      </c>
      <c r="L50" s="126">
        <f>L52</f>
        <v>0</v>
      </c>
      <c r="M50" s="126">
        <f>M52</f>
        <v>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0" t="s">
        <v>235</v>
      </c>
      <c r="C51" s="78"/>
      <c r="D51" s="32"/>
      <c r="E51" s="32"/>
      <c r="F51" s="32"/>
      <c r="G51" s="32"/>
      <c r="H51" s="32"/>
      <c r="I51" s="32"/>
      <c r="J51" s="30"/>
      <c r="K51" s="125"/>
      <c r="L51" s="125"/>
      <c r="M51" s="125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100" t="s">
        <v>236</v>
      </c>
      <c r="C52" s="78" t="s">
        <v>181</v>
      </c>
      <c r="D52" s="32" t="s">
        <v>14</v>
      </c>
      <c r="E52" s="32" t="s">
        <v>21</v>
      </c>
      <c r="F52" s="32" t="s">
        <v>94</v>
      </c>
      <c r="G52" s="32" t="s">
        <v>96</v>
      </c>
      <c r="H52" s="32" t="s">
        <v>104</v>
      </c>
      <c r="I52" s="32" t="s">
        <v>225</v>
      </c>
      <c r="J52" s="30" t="s">
        <v>140</v>
      </c>
      <c r="K52" s="125">
        <v>3.1</v>
      </c>
      <c r="L52" s="125">
        <v>0</v>
      </c>
      <c r="M52" s="125">
        <v>0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65" t="s">
        <v>152</v>
      </c>
      <c r="C53" s="72"/>
      <c r="D53" s="30"/>
      <c r="E53" s="30"/>
      <c r="F53" s="30"/>
      <c r="G53" s="30"/>
      <c r="H53" s="30"/>
      <c r="I53" s="32"/>
      <c r="J53" s="30"/>
      <c r="K53" s="30"/>
      <c r="L53" s="30"/>
      <c r="M53" s="3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65" t="s">
        <v>243</v>
      </c>
      <c r="C54" s="72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65" t="s">
        <v>242</v>
      </c>
      <c r="C55" s="92" t="s">
        <v>181</v>
      </c>
      <c r="D55" s="33" t="s">
        <v>14</v>
      </c>
      <c r="E55" s="33" t="s">
        <v>81</v>
      </c>
      <c r="F55" s="33"/>
      <c r="G55" s="33"/>
      <c r="H55" s="33"/>
      <c r="I55" s="30"/>
      <c r="J55" s="30"/>
      <c r="K55" s="33" t="str">
        <f>K56</f>
        <v>124,10</v>
      </c>
      <c r="L55" s="126">
        <f>L56</f>
        <v>0</v>
      </c>
      <c r="M55" s="126">
        <v>0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101" t="s">
        <v>244</v>
      </c>
      <c r="C56" s="78" t="s">
        <v>181</v>
      </c>
      <c r="D56" s="32" t="s">
        <v>14</v>
      </c>
      <c r="E56" s="32" t="s">
        <v>81</v>
      </c>
      <c r="F56" s="32" t="s">
        <v>99</v>
      </c>
      <c r="G56" s="32" t="s">
        <v>97</v>
      </c>
      <c r="H56" s="32" t="s">
        <v>104</v>
      </c>
      <c r="I56" s="30" t="s">
        <v>108</v>
      </c>
      <c r="J56" s="30"/>
      <c r="K56" s="32" t="str">
        <f>K60</f>
        <v>124,10</v>
      </c>
      <c r="L56" s="125">
        <f>L60</f>
        <v>0</v>
      </c>
      <c r="M56" s="125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5" t="s">
        <v>246</v>
      </c>
      <c r="C57" s="72"/>
      <c r="D57" s="30"/>
      <c r="E57" s="30"/>
      <c r="F57" s="30"/>
      <c r="G57" s="30"/>
      <c r="H57" s="30"/>
      <c r="I57" s="30"/>
      <c r="J57" s="30"/>
      <c r="K57" s="30"/>
      <c r="L57" s="125"/>
      <c r="M57" s="125"/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245</v>
      </c>
      <c r="C58" s="72"/>
      <c r="D58" s="30"/>
      <c r="E58" s="30"/>
      <c r="F58" s="30"/>
      <c r="G58" s="30"/>
      <c r="H58" s="30"/>
      <c r="I58" s="30"/>
      <c r="J58" s="30"/>
      <c r="K58" s="30"/>
      <c r="L58" s="125"/>
      <c r="M58" s="125"/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154</v>
      </c>
      <c r="C59" s="72"/>
      <c r="D59" s="30"/>
      <c r="E59" s="30"/>
      <c r="F59" s="30"/>
      <c r="G59" s="30"/>
      <c r="H59" s="30"/>
      <c r="I59" s="30"/>
      <c r="J59" s="30"/>
      <c r="K59" s="30"/>
      <c r="L59" s="125"/>
      <c r="M59" s="125"/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153</v>
      </c>
      <c r="C60" s="78" t="s">
        <v>181</v>
      </c>
      <c r="D60" s="32" t="s">
        <v>14</v>
      </c>
      <c r="E60" s="32" t="s">
        <v>81</v>
      </c>
      <c r="F60" s="32" t="s">
        <v>99</v>
      </c>
      <c r="G60" s="32" t="s">
        <v>97</v>
      </c>
      <c r="H60" s="32" t="s">
        <v>104</v>
      </c>
      <c r="I60" s="30" t="s">
        <v>106</v>
      </c>
      <c r="J60" s="30"/>
      <c r="K60" s="30" t="str">
        <f>K61</f>
        <v>124,10</v>
      </c>
      <c r="L60" s="125">
        <f>L61</f>
        <v>0</v>
      </c>
      <c r="M60" s="125">
        <v>0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82</v>
      </c>
      <c r="C61" s="78" t="s">
        <v>181</v>
      </c>
      <c r="D61" s="32" t="s">
        <v>14</v>
      </c>
      <c r="E61" s="32" t="s">
        <v>81</v>
      </c>
      <c r="F61" s="32" t="s">
        <v>99</v>
      </c>
      <c r="G61" s="32" t="s">
        <v>97</v>
      </c>
      <c r="H61" s="32" t="s">
        <v>104</v>
      </c>
      <c r="I61" s="30" t="s">
        <v>106</v>
      </c>
      <c r="J61" s="30" t="s">
        <v>80</v>
      </c>
      <c r="K61" s="30" t="s">
        <v>266</v>
      </c>
      <c r="L61" s="125">
        <v>0</v>
      </c>
      <c r="M61" s="125">
        <v>0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s="5" customFormat="1" ht="14.25" customHeight="1">
      <c r="A62" s="94" t="s">
        <v>76</v>
      </c>
      <c r="C62" s="92" t="s">
        <v>181</v>
      </c>
      <c r="D62" s="33" t="s">
        <v>14</v>
      </c>
      <c r="E62" s="33" t="s">
        <v>79</v>
      </c>
      <c r="F62" s="33"/>
      <c r="G62" s="33"/>
      <c r="H62" s="33"/>
      <c r="I62" s="30"/>
      <c r="J62" s="30"/>
      <c r="K62" s="33" t="s">
        <v>75</v>
      </c>
      <c r="L62" s="33" t="s">
        <v>75</v>
      </c>
      <c r="M62" s="33" t="s">
        <v>75</v>
      </c>
      <c r="N62" s="58"/>
      <c r="O62" s="58"/>
      <c r="P62" s="52"/>
      <c r="Q62" s="44"/>
      <c r="R62" s="44"/>
      <c r="S62" s="44"/>
      <c r="T62" s="44"/>
      <c r="U62" s="44"/>
      <c r="V62" s="44"/>
      <c r="W62" s="45"/>
    </row>
    <row r="63" spans="1:23" s="5" customFormat="1" ht="14.25" customHeight="1">
      <c r="A63" s="5" t="s">
        <v>124</v>
      </c>
      <c r="C63" s="78" t="s">
        <v>181</v>
      </c>
      <c r="D63" s="32" t="s">
        <v>14</v>
      </c>
      <c r="E63" s="32" t="s">
        <v>79</v>
      </c>
      <c r="F63" s="32" t="s">
        <v>94</v>
      </c>
      <c r="G63" s="32" t="s">
        <v>98</v>
      </c>
      <c r="H63" s="32" t="s">
        <v>104</v>
      </c>
      <c r="I63" s="32" t="s">
        <v>125</v>
      </c>
      <c r="J63" s="32"/>
      <c r="K63" s="32" t="s">
        <v>126</v>
      </c>
      <c r="L63" s="32" t="s">
        <v>126</v>
      </c>
      <c r="M63" s="32" t="s">
        <v>126</v>
      </c>
      <c r="N63" s="58"/>
      <c r="O63" s="58"/>
      <c r="P63" s="52"/>
      <c r="Q63" s="44"/>
      <c r="R63" s="44"/>
      <c r="S63" s="44"/>
      <c r="T63" s="44"/>
      <c r="U63" s="44"/>
      <c r="V63" s="44"/>
      <c r="W63" s="45"/>
    </row>
    <row r="64" spans="1:23" s="5" customFormat="1" ht="14.25" customHeight="1">
      <c r="A64" s="5" t="s">
        <v>155</v>
      </c>
      <c r="C64" s="78" t="s">
        <v>181</v>
      </c>
      <c r="D64" s="30" t="s">
        <v>14</v>
      </c>
      <c r="E64" s="30" t="s">
        <v>79</v>
      </c>
      <c r="F64" s="30" t="s">
        <v>94</v>
      </c>
      <c r="G64" s="30" t="s">
        <v>98</v>
      </c>
      <c r="H64" s="30" t="s">
        <v>104</v>
      </c>
      <c r="I64" s="30" t="s">
        <v>107</v>
      </c>
      <c r="J64" s="30"/>
      <c r="K64" s="30" t="s">
        <v>126</v>
      </c>
      <c r="L64" s="30" t="s">
        <v>126</v>
      </c>
      <c r="M64" s="30" t="s">
        <v>126</v>
      </c>
      <c r="N64" s="58"/>
      <c r="O64" s="58"/>
      <c r="P64" s="52"/>
      <c r="Q64" s="44"/>
      <c r="R64" s="44"/>
      <c r="S64" s="44"/>
      <c r="T64" s="44"/>
      <c r="U64" s="44"/>
      <c r="V64" s="44"/>
      <c r="W64" s="45"/>
    </row>
    <row r="65" spans="1:23" s="5" customFormat="1" ht="14.25" customHeight="1">
      <c r="A65" s="5" t="s">
        <v>76</v>
      </c>
      <c r="C65" s="78" t="s">
        <v>181</v>
      </c>
      <c r="D65" s="30" t="s">
        <v>14</v>
      </c>
      <c r="E65" s="30" t="s">
        <v>79</v>
      </c>
      <c r="F65" s="30" t="s">
        <v>94</v>
      </c>
      <c r="G65" s="30" t="s">
        <v>98</v>
      </c>
      <c r="H65" s="30" t="s">
        <v>104</v>
      </c>
      <c r="I65" s="30" t="s">
        <v>107</v>
      </c>
      <c r="J65" s="30" t="s">
        <v>77</v>
      </c>
      <c r="K65" s="30" t="s">
        <v>75</v>
      </c>
      <c r="L65" s="30" t="s">
        <v>75</v>
      </c>
      <c r="M65" s="30" t="s">
        <v>75</v>
      </c>
      <c r="N65" s="58"/>
      <c r="O65" s="58"/>
      <c r="P65" s="52"/>
      <c r="Q65" s="44"/>
      <c r="R65" s="44"/>
      <c r="S65" s="44"/>
      <c r="T65" s="44"/>
      <c r="U65" s="44"/>
      <c r="V65" s="44"/>
      <c r="W65" s="45"/>
    </row>
    <row r="66" spans="1:23" ht="14.25" customHeight="1">
      <c r="A66" s="12" t="s">
        <v>26</v>
      </c>
      <c r="B66" s="17"/>
      <c r="C66" s="73" t="s">
        <v>181</v>
      </c>
      <c r="D66" s="14" t="str">
        <f>D$16</f>
        <v>01</v>
      </c>
      <c r="E66" s="14" t="s">
        <v>78</v>
      </c>
      <c r="F66" s="14"/>
      <c r="G66" s="14"/>
      <c r="H66" s="14"/>
      <c r="K66" s="109">
        <f aca="true" t="shared" si="0" ref="K66:M68">K67</f>
        <v>50</v>
      </c>
      <c r="L66" s="109">
        <f t="shared" si="0"/>
        <v>0</v>
      </c>
      <c r="M66" s="109">
        <f t="shared" si="0"/>
        <v>0</v>
      </c>
      <c r="N66" s="18" t="e">
        <f>#REF!+#REF!+#REF!+#REF!+#REF!+#REF!+#REF!</f>
        <v>#REF!</v>
      </c>
      <c r="O66" s="18" t="e">
        <f>#REF!+#REF!+#REF!+#REF!+#REF!+#REF!+#REF!</f>
        <v>#REF!</v>
      </c>
      <c r="P66" s="51"/>
      <c r="Q66" s="16"/>
      <c r="R66" s="16"/>
      <c r="S66" s="16"/>
      <c r="T66" s="16"/>
      <c r="U66" s="16"/>
      <c r="V66" s="16"/>
      <c r="W66" s="35"/>
    </row>
    <row r="67" spans="1:23" ht="14.25" customHeight="1">
      <c r="A67" s="5" t="s">
        <v>124</v>
      </c>
      <c r="B67" s="17"/>
      <c r="C67" s="78" t="s">
        <v>181</v>
      </c>
      <c r="D67" s="32" t="s">
        <v>14</v>
      </c>
      <c r="E67" s="32" t="s">
        <v>78</v>
      </c>
      <c r="F67" s="32" t="s">
        <v>94</v>
      </c>
      <c r="G67" s="32" t="s">
        <v>98</v>
      </c>
      <c r="H67" s="32" t="s">
        <v>104</v>
      </c>
      <c r="I67" s="32" t="s">
        <v>108</v>
      </c>
      <c r="J67" s="32"/>
      <c r="K67" s="108">
        <f t="shared" si="0"/>
        <v>50</v>
      </c>
      <c r="L67" s="108">
        <f t="shared" si="0"/>
        <v>0</v>
      </c>
      <c r="M67" s="108">
        <f t="shared" si="0"/>
        <v>0</v>
      </c>
      <c r="N67" s="18"/>
      <c r="O67" s="18"/>
      <c r="P67" s="51"/>
      <c r="Q67" s="16"/>
      <c r="R67" s="16"/>
      <c r="S67" s="16"/>
      <c r="T67" s="16"/>
      <c r="U67" s="16"/>
      <c r="V67" s="16"/>
      <c r="W67" s="35"/>
    </row>
    <row r="68" spans="1:23" ht="12.75" customHeight="1">
      <c r="A68" s="5" t="s">
        <v>241</v>
      </c>
      <c r="B68" s="17"/>
      <c r="C68" s="78" t="s">
        <v>181</v>
      </c>
      <c r="D68" s="30" t="s">
        <v>14</v>
      </c>
      <c r="E68" s="30" t="s">
        <v>78</v>
      </c>
      <c r="F68" s="30" t="s">
        <v>99</v>
      </c>
      <c r="G68" s="30" t="s">
        <v>98</v>
      </c>
      <c r="H68" s="30" t="s">
        <v>104</v>
      </c>
      <c r="I68" s="30" t="s">
        <v>240</v>
      </c>
      <c r="K68" s="125">
        <f t="shared" si="0"/>
        <v>50</v>
      </c>
      <c r="L68" s="125">
        <f t="shared" si="0"/>
        <v>0</v>
      </c>
      <c r="M68" s="125">
        <f t="shared" si="0"/>
        <v>0</v>
      </c>
      <c r="N68" s="59"/>
      <c r="O68" s="59"/>
      <c r="P68" s="51"/>
      <c r="Q68" s="16"/>
      <c r="R68" s="16"/>
      <c r="S68" s="16"/>
      <c r="T68" s="16"/>
      <c r="U68" s="16"/>
      <c r="V68" s="16"/>
      <c r="W68" s="35"/>
    </row>
    <row r="69" spans="1:23" ht="12.75" customHeight="1">
      <c r="A69" s="5" t="s">
        <v>150</v>
      </c>
      <c r="B69" s="17"/>
      <c r="C69" s="78" t="s">
        <v>181</v>
      </c>
      <c r="D69" s="30" t="s">
        <v>14</v>
      </c>
      <c r="E69" s="30" t="s">
        <v>78</v>
      </c>
      <c r="F69" s="30" t="s">
        <v>99</v>
      </c>
      <c r="G69" s="30" t="s">
        <v>98</v>
      </c>
      <c r="H69" s="30" t="s">
        <v>104</v>
      </c>
      <c r="I69" s="30" t="s">
        <v>240</v>
      </c>
      <c r="J69" s="30" t="s">
        <v>149</v>
      </c>
      <c r="K69" s="125">
        <v>50</v>
      </c>
      <c r="L69" s="125">
        <v>0</v>
      </c>
      <c r="M69" s="125">
        <v>0</v>
      </c>
      <c r="N69" s="59"/>
      <c r="O69" s="59"/>
      <c r="P69" s="51"/>
      <c r="Q69" s="16"/>
      <c r="R69" s="16"/>
      <c r="S69" s="16"/>
      <c r="T69" s="16"/>
      <c r="U69" s="16"/>
      <c r="V69" s="16"/>
      <c r="W69" s="35"/>
    </row>
    <row r="70" spans="1:23" s="8" customFormat="1" ht="14.25" customHeight="1">
      <c r="A70" s="65" t="s">
        <v>22</v>
      </c>
      <c r="B70" s="24"/>
      <c r="C70" s="76" t="s">
        <v>181</v>
      </c>
      <c r="D70" s="77" t="s">
        <v>15</v>
      </c>
      <c r="E70" s="77"/>
      <c r="F70" s="77"/>
      <c r="G70" s="77"/>
      <c r="H70" s="77"/>
      <c r="I70" s="77"/>
      <c r="J70" s="110"/>
      <c r="K70" s="110">
        <f aca="true" t="shared" si="1" ref="K70:M71">K71</f>
        <v>172.70000000000002</v>
      </c>
      <c r="L70" s="110">
        <f t="shared" si="1"/>
        <v>172.7</v>
      </c>
      <c r="M70" s="102">
        <f t="shared" si="1"/>
        <v>172.7</v>
      </c>
      <c r="N70" s="83"/>
      <c r="O70" s="83"/>
      <c r="P70" s="84"/>
      <c r="Q70" s="85"/>
      <c r="R70" s="85"/>
      <c r="S70" s="85"/>
      <c r="T70" s="85"/>
      <c r="U70" s="85"/>
      <c r="V70" s="85"/>
      <c r="W70" s="39"/>
    </row>
    <row r="71" spans="1:23" ht="14.25" customHeight="1">
      <c r="A71" s="27" t="s">
        <v>23</v>
      </c>
      <c r="B71" s="19"/>
      <c r="C71" s="93" t="s">
        <v>181</v>
      </c>
      <c r="D71" s="33" t="s">
        <v>15</v>
      </c>
      <c r="E71" s="33" t="s">
        <v>16</v>
      </c>
      <c r="J71" s="107"/>
      <c r="K71" s="109">
        <f t="shared" si="1"/>
        <v>172.70000000000002</v>
      </c>
      <c r="L71" s="109">
        <f t="shared" si="1"/>
        <v>172.7</v>
      </c>
      <c r="M71" s="109">
        <f t="shared" si="1"/>
        <v>172.7</v>
      </c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124</v>
      </c>
      <c r="B72" s="19"/>
      <c r="C72" s="78" t="s">
        <v>181</v>
      </c>
      <c r="D72" s="30" t="s">
        <v>15</v>
      </c>
      <c r="E72" s="30" t="s">
        <v>16</v>
      </c>
      <c r="F72" s="30" t="s">
        <v>94</v>
      </c>
      <c r="G72" s="30" t="s">
        <v>98</v>
      </c>
      <c r="H72" s="30" t="s">
        <v>104</v>
      </c>
      <c r="I72" s="30" t="s">
        <v>108</v>
      </c>
      <c r="J72" s="107"/>
      <c r="K72" s="107">
        <f>K74</f>
        <v>172.70000000000002</v>
      </c>
      <c r="L72" s="107">
        <f>L74</f>
        <v>172.7</v>
      </c>
      <c r="M72" s="108">
        <f>M74</f>
        <v>172.7</v>
      </c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ht="14.25" customHeight="1">
      <c r="A73" s="27" t="s">
        <v>68</v>
      </c>
      <c r="B73" s="19"/>
      <c r="C73" s="25"/>
      <c r="J73" s="107"/>
      <c r="K73" s="107"/>
      <c r="L73" s="107"/>
      <c r="M73" s="107"/>
      <c r="N73" s="56"/>
      <c r="O73" s="56"/>
      <c r="P73" s="50"/>
      <c r="Q73" s="40"/>
      <c r="R73" s="40"/>
      <c r="S73" s="40"/>
      <c r="T73" s="40"/>
      <c r="U73" s="40"/>
      <c r="V73" s="40"/>
      <c r="W73" s="35"/>
    </row>
    <row r="74" spans="1:23" ht="14.25" customHeight="1">
      <c r="A74" s="27" t="s">
        <v>251</v>
      </c>
      <c r="B74" s="19"/>
      <c r="C74" s="78" t="s">
        <v>181</v>
      </c>
      <c r="D74" s="30" t="s">
        <v>15</v>
      </c>
      <c r="E74" s="30" t="s">
        <v>16</v>
      </c>
      <c r="F74" s="30" t="s">
        <v>94</v>
      </c>
      <c r="G74" s="30" t="s">
        <v>98</v>
      </c>
      <c r="H74" s="30" t="s">
        <v>104</v>
      </c>
      <c r="I74" s="30" t="s">
        <v>109</v>
      </c>
      <c r="J74" s="107"/>
      <c r="K74" s="107">
        <f>K76+K78</f>
        <v>172.70000000000002</v>
      </c>
      <c r="L74" s="107">
        <f>L76+L78</f>
        <v>172.7</v>
      </c>
      <c r="M74" s="108">
        <f>M76+M78</f>
        <v>172.7</v>
      </c>
      <c r="N74" s="56"/>
      <c r="O74" s="56"/>
      <c r="P74" s="50"/>
      <c r="Q74" s="40"/>
      <c r="R74" s="40"/>
      <c r="S74" s="40"/>
      <c r="T74" s="40"/>
      <c r="U74" s="40"/>
      <c r="V74" s="40"/>
      <c r="W74" s="35"/>
    </row>
    <row r="75" spans="1:23" ht="14.25" customHeight="1">
      <c r="A75" s="3" t="s">
        <v>141</v>
      </c>
      <c r="B75" s="19"/>
      <c r="D75" s="1"/>
      <c r="E75" s="1"/>
      <c r="F75" s="1"/>
      <c r="G75" s="1"/>
      <c r="H75" s="1"/>
      <c r="I75" s="1"/>
      <c r="J75" s="1"/>
      <c r="K75" s="1"/>
      <c r="L75" s="1"/>
      <c r="M75" s="1"/>
      <c r="N75" s="56"/>
      <c r="O75" s="56"/>
      <c r="P75" s="50"/>
      <c r="Q75" s="40"/>
      <c r="R75" s="40"/>
      <c r="S75" s="40"/>
      <c r="T75" s="40"/>
      <c r="U75" s="40"/>
      <c r="V75" s="40"/>
      <c r="W75" s="35"/>
    </row>
    <row r="76" spans="1:23" ht="14.25" customHeight="1">
      <c r="A76" s="3" t="s">
        <v>147</v>
      </c>
      <c r="B76" s="19"/>
      <c r="C76" s="78" t="s">
        <v>181</v>
      </c>
      <c r="D76" s="30" t="s">
        <v>15</v>
      </c>
      <c r="E76" s="30" t="s">
        <v>16</v>
      </c>
      <c r="F76" s="30" t="s">
        <v>94</v>
      </c>
      <c r="G76" s="30" t="s">
        <v>98</v>
      </c>
      <c r="H76" s="30" t="s">
        <v>104</v>
      </c>
      <c r="I76" s="30" t="s">
        <v>109</v>
      </c>
      <c r="J76" s="30" t="s">
        <v>140</v>
      </c>
      <c r="K76" s="30" t="s">
        <v>268</v>
      </c>
      <c r="L76" s="30" t="s">
        <v>270</v>
      </c>
      <c r="M76" s="30" t="s">
        <v>270</v>
      </c>
      <c r="N76" s="56"/>
      <c r="O76" s="56"/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5" t="s">
        <v>145</v>
      </c>
      <c r="B77" s="19"/>
      <c r="C77" s="25"/>
      <c r="N77" s="56"/>
      <c r="O77" s="56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5" t="s">
        <v>146</v>
      </c>
      <c r="B78" s="19"/>
      <c r="C78" s="78" t="s">
        <v>181</v>
      </c>
      <c r="D78" s="30" t="s">
        <v>15</v>
      </c>
      <c r="E78" s="30" t="s">
        <v>16</v>
      </c>
      <c r="F78" s="30" t="s">
        <v>94</v>
      </c>
      <c r="G78" s="30" t="s">
        <v>98</v>
      </c>
      <c r="H78" s="30" t="s">
        <v>104</v>
      </c>
      <c r="I78" s="30" t="s">
        <v>109</v>
      </c>
      <c r="J78" s="30" t="s">
        <v>148</v>
      </c>
      <c r="K78" s="30" t="s">
        <v>267</v>
      </c>
      <c r="L78" s="30" t="s">
        <v>269</v>
      </c>
      <c r="M78" s="30" t="s">
        <v>269</v>
      </c>
      <c r="N78" s="56"/>
      <c r="O78" s="56"/>
      <c r="P78" s="50"/>
      <c r="Q78" s="40"/>
      <c r="R78" s="40"/>
      <c r="S78" s="40"/>
      <c r="T78" s="40"/>
      <c r="U78" s="40"/>
      <c r="V78" s="40"/>
      <c r="W78" s="35"/>
    </row>
    <row r="79" spans="1:23" s="4" customFormat="1" ht="14.25" customHeight="1">
      <c r="A79" s="20" t="s">
        <v>248</v>
      </c>
      <c r="B79" s="24"/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91"/>
      <c r="N79" s="80" t="e">
        <f>#REF!+#REF!+N89+#REF!</f>
        <v>#REF!</v>
      </c>
      <c r="O79" s="80" t="e">
        <f>#REF!+#REF!+O89+#REF!</f>
        <v>#REF!</v>
      </c>
      <c r="P79" s="81"/>
      <c r="Q79" s="82"/>
      <c r="R79" s="82"/>
      <c r="S79" s="82"/>
      <c r="T79" s="82"/>
      <c r="U79" s="82"/>
      <c r="V79" s="82"/>
      <c r="W79" s="47"/>
    </row>
    <row r="80" spans="1:23" s="4" customFormat="1" ht="14.25" customHeight="1">
      <c r="A80" s="20" t="s">
        <v>247</v>
      </c>
      <c r="B80" s="24"/>
      <c r="C80" s="93" t="s">
        <v>181</v>
      </c>
      <c r="D80" s="14" t="s">
        <v>16</v>
      </c>
      <c r="E80" s="14"/>
      <c r="F80" s="77"/>
      <c r="G80" s="77"/>
      <c r="H80" s="77"/>
      <c r="I80" s="77"/>
      <c r="J80" s="77"/>
      <c r="K80" s="110">
        <f>K83+K89</f>
        <v>155.3</v>
      </c>
      <c r="L80" s="109">
        <f>L89</f>
        <v>61</v>
      </c>
      <c r="M80" s="109">
        <f>M89</f>
        <v>61</v>
      </c>
      <c r="N80" s="80"/>
      <c r="O80" s="80"/>
      <c r="P80" s="81"/>
      <c r="Q80" s="82"/>
      <c r="R80" s="82"/>
      <c r="S80" s="82"/>
      <c r="T80" s="82"/>
      <c r="U80" s="82"/>
      <c r="V80" s="82"/>
      <c r="W80" s="47"/>
    </row>
    <row r="81" spans="1:23" s="4" customFormat="1" ht="14.25" customHeight="1">
      <c r="A81" s="113" t="s">
        <v>192</v>
      </c>
      <c r="B81" s="24"/>
      <c r="N81" s="80"/>
      <c r="O81" s="80"/>
      <c r="P81" s="81"/>
      <c r="Q81" s="82"/>
      <c r="R81" s="82"/>
      <c r="S81" s="82"/>
      <c r="T81" s="82"/>
      <c r="U81" s="82"/>
      <c r="V81" s="82"/>
      <c r="W81" s="47"/>
    </row>
    <row r="82" spans="1:23" s="4" customFormat="1" ht="14.25" customHeight="1">
      <c r="A82" s="114" t="s">
        <v>208</v>
      </c>
      <c r="B82" s="24"/>
      <c r="C82" s="93"/>
      <c r="D82" s="14"/>
      <c r="E82" s="14"/>
      <c r="F82" s="77"/>
      <c r="G82" s="77"/>
      <c r="H82" s="77"/>
      <c r="I82" s="77"/>
      <c r="J82" s="77"/>
      <c r="K82" s="108"/>
      <c r="L82" s="108"/>
      <c r="M82" s="108"/>
      <c r="N82" s="80"/>
      <c r="O82" s="80"/>
      <c r="P82" s="81"/>
      <c r="Q82" s="82"/>
      <c r="R82" s="82"/>
      <c r="S82" s="82"/>
      <c r="T82" s="82"/>
      <c r="U82" s="82"/>
      <c r="V82" s="82"/>
      <c r="W82" s="47"/>
    </row>
    <row r="83" spans="1:23" s="4" customFormat="1" ht="14.25" customHeight="1">
      <c r="A83" s="114" t="s">
        <v>209</v>
      </c>
      <c r="B83" s="24"/>
      <c r="C83" s="93" t="s">
        <v>181</v>
      </c>
      <c r="D83" s="14" t="s">
        <v>16</v>
      </c>
      <c r="E83" s="14" t="s">
        <v>85</v>
      </c>
      <c r="F83" s="77"/>
      <c r="G83" s="77"/>
      <c r="H83" s="77"/>
      <c r="I83" s="77"/>
      <c r="J83" s="77"/>
      <c r="K83" s="109">
        <f>K84</f>
        <v>66.5</v>
      </c>
      <c r="L83" s="109">
        <f>L84</f>
        <v>0</v>
      </c>
      <c r="M83" s="109">
        <f>M84</f>
        <v>0</v>
      </c>
      <c r="N83" s="80"/>
      <c r="O83" s="80"/>
      <c r="P83" s="81"/>
      <c r="Q83" s="82"/>
      <c r="R83" s="82"/>
      <c r="S83" s="82"/>
      <c r="T83" s="82"/>
      <c r="U83" s="82"/>
      <c r="V83" s="82"/>
      <c r="W83" s="47"/>
    </row>
    <row r="84" spans="1:23" s="4" customFormat="1" ht="14.25" customHeight="1">
      <c r="A84" s="115" t="s">
        <v>124</v>
      </c>
      <c r="B84" s="24"/>
      <c r="C84" s="93" t="s">
        <v>181</v>
      </c>
      <c r="D84" s="14" t="s">
        <v>16</v>
      </c>
      <c r="E84" s="14" t="s">
        <v>85</v>
      </c>
      <c r="F84" s="32" t="s">
        <v>94</v>
      </c>
      <c r="G84" s="32" t="s">
        <v>98</v>
      </c>
      <c r="H84" s="32" t="s">
        <v>104</v>
      </c>
      <c r="I84" s="32" t="s">
        <v>125</v>
      </c>
      <c r="J84" s="77"/>
      <c r="K84" s="108">
        <f>K86</f>
        <v>66.5</v>
      </c>
      <c r="L84" s="108">
        <f>L86</f>
        <v>0</v>
      </c>
      <c r="M84" s="108">
        <f>M86</f>
        <v>0</v>
      </c>
      <c r="N84" s="80"/>
      <c r="O84" s="80"/>
      <c r="P84" s="81"/>
      <c r="Q84" s="82"/>
      <c r="R84" s="82"/>
      <c r="S84" s="82"/>
      <c r="T84" s="82"/>
      <c r="U84" s="82"/>
      <c r="V84" s="82"/>
      <c r="W84" s="47"/>
    </row>
    <row r="85" spans="1:23" s="4" customFormat="1" ht="14.25" customHeight="1">
      <c r="A85" s="115" t="s">
        <v>193</v>
      </c>
      <c r="B85" s="24"/>
      <c r="C85" s="93"/>
      <c r="D85" s="14"/>
      <c r="E85" s="14"/>
      <c r="F85" s="77"/>
      <c r="G85" s="77"/>
      <c r="H85" s="77"/>
      <c r="I85" s="77"/>
      <c r="J85" s="77"/>
      <c r="K85" s="108"/>
      <c r="L85" s="108"/>
      <c r="M85" s="108"/>
      <c r="N85" s="80"/>
      <c r="O85" s="80"/>
      <c r="P85" s="81"/>
      <c r="Q85" s="82"/>
      <c r="R85" s="82"/>
      <c r="S85" s="82"/>
      <c r="T85" s="82"/>
      <c r="U85" s="82"/>
      <c r="V85" s="82"/>
      <c r="W85" s="47"/>
    </row>
    <row r="86" spans="1:23" s="4" customFormat="1" ht="14.25" customHeight="1">
      <c r="A86" s="115" t="s">
        <v>254</v>
      </c>
      <c r="B86" s="24"/>
      <c r="C86" s="93" t="s">
        <v>181</v>
      </c>
      <c r="D86" s="14" t="s">
        <v>16</v>
      </c>
      <c r="E86" s="14" t="s">
        <v>85</v>
      </c>
      <c r="F86" s="32" t="s">
        <v>94</v>
      </c>
      <c r="G86" s="32" t="s">
        <v>98</v>
      </c>
      <c r="H86" s="32" t="s">
        <v>104</v>
      </c>
      <c r="I86" s="32" t="s">
        <v>195</v>
      </c>
      <c r="J86" s="77"/>
      <c r="K86" s="108">
        <f>K88</f>
        <v>66.5</v>
      </c>
      <c r="L86" s="108">
        <f>L88</f>
        <v>0</v>
      </c>
      <c r="M86" s="108">
        <f>M88</f>
        <v>0</v>
      </c>
      <c r="N86" s="80"/>
      <c r="O86" s="80"/>
      <c r="P86" s="81"/>
      <c r="Q86" s="82"/>
      <c r="R86" s="82"/>
      <c r="S86" s="82"/>
      <c r="T86" s="82"/>
      <c r="U86" s="82"/>
      <c r="V86" s="82"/>
      <c r="W86" s="47"/>
    </row>
    <row r="87" spans="1:23" s="4" customFormat="1" ht="14.25" customHeight="1">
      <c r="A87" s="116" t="s">
        <v>194</v>
      </c>
      <c r="B87" s="24"/>
      <c r="C87" s="93"/>
      <c r="D87" s="14"/>
      <c r="E87" s="14"/>
      <c r="F87" s="77"/>
      <c r="G87" s="77"/>
      <c r="H87" s="77"/>
      <c r="I87" s="77"/>
      <c r="J87" s="77"/>
      <c r="K87" s="108"/>
      <c r="L87" s="108"/>
      <c r="M87" s="108"/>
      <c r="N87" s="80"/>
      <c r="O87" s="80"/>
      <c r="P87" s="81"/>
      <c r="Q87" s="82"/>
      <c r="R87" s="82"/>
      <c r="S87" s="82"/>
      <c r="T87" s="82"/>
      <c r="U87" s="82"/>
      <c r="V87" s="82"/>
      <c r="W87" s="47"/>
    </row>
    <row r="88" spans="1:23" s="4" customFormat="1" ht="14.25" customHeight="1">
      <c r="A88" s="5" t="s">
        <v>146</v>
      </c>
      <c r="B88" s="24"/>
      <c r="C88" s="93" t="s">
        <v>181</v>
      </c>
      <c r="D88" s="14" t="s">
        <v>16</v>
      </c>
      <c r="E88" s="14" t="s">
        <v>85</v>
      </c>
      <c r="F88" s="32" t="s">
        <v>94</v>
      </c>
      <c r="G88" s="32" t="s">
        <v>98</v>
      </c>
      <c r="H88" s="32" t="s">
        <v>104</v>
      </c>
      <c r="I88" s="32" t="s">
        <v>195</v>
      </c>
      <c r="J88" s="32" t="s">
        <v>148</v>
      </c>
      <c r="K88" s="108">
        <v>66.5</v>
      </c>
      <c r="L88" s="108">
        <v>0</v>
      </c>
      <c r="M88" s="108">
        <v>0</v>
      </c>
      <c r="N88" s="80"/>
      <c r="O88" s="80"/>
      <c r="P88" s="81"/>
      <c r="Q88" s="82"/>
      <c r="R88" s="82"/>
      <c r="S88" s="82"/>
      <c r="T88" s="82"/>
      <c r="U88" s="82"/>
      <c r="V88" s="82"/>
      <c r="W88" s="47"/>
    </row>
    <row r="89" spans="1:23" ht="14.25" customHeight="1">
      <c r="A89" s="12" t="s">
        <v>47</v>
      </c>
      <c r="B89" s="17"/>
      <c r="C89" s="93" t="s">
        <v>181</v>
      </c>
      <c r="D89" s="33" t="s">
        <v>16</v>
      </c>
      <c r="E89" s="33" t="s">
        <v>18</v>
      </c>
      <c r="F89" s="32"/>
      <c r="G89" s="32"/>
      <c r="H89" s="32"/>
      <c r="I89" s="14"/>
      <c r="J89" s="14"/>
      <c r="K89" s="102">
        <f>K93</f>
        <v>88.8</v>
      </c>
      <c r="L89" s="109">
        <f>L93</f>
        <v>61</v>
      </c>
      <c r="M89" s="109">
        <f>M93</f>
        <v>61</v>
      </c>
      <c r="N89" s="18" t="e">
        <f>#REF!+N90+#REF!</f>
        <v>#REF!</v>
      </c>
      <c r="O89" s="18" t="e">
        <f>#REF!+O90+#REF!</f>
        <v>#REF!</v>
      </c>
      <c r="P89" s="51"/>
      <c r="Q89" s="16"/>
      <c r="R89" s="16"/>
      <c r="S89" s="16"/>
      <c r="T89" s="16"/>
      <c r="U89" s="16"/>
      <c r="V89" s="16"/>
      <c r="W89" s="35"/>
    </row>
    <row r="90" spans="1:23" ht="2.25" customHeight="1" hidden="1">
      <c r="A90" s="12"/>
      <c r="B90" s="19"/>
      <c r="C90" s="25"/>
      <c r="K90" s="107"/>
      <c r="L90" s="107"/>
      <c r="M90" s="107"/>
      <c r="N90" s="15">
        <f>N96</f>
        <v>238496</v>
      </c>
      <c r="O90" s="15">
        <f>O96</f>
        <v>254189</v>
      </c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28" t="s">
        <v>102</v>
      </c>
      <c r="B91" s="19"/>
      <c r="D91" s="1"/>
      <c r="E91" s="1"/>
      <c r="F91" s="1"/>
      <c r="G91" s="1"/>
      <c r="H91" s="1"/>
      <c r="I91" s="1"/>
      <c r="J91" s="1"/>
      <c r="K91" s="111"/>
      <c r="L91" s="111"/>
      <c r="M91" s="111"/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28" t="s">
        <v>249</v>
      </c>
      <c r="B92" s="19"/>
      <c r="C92" s="25"/>
      <c r="K92" s="107"/>
      <c r="L92" s="108"/>
      <c r="M92" s="108"/>
      <c r="P92" s="50"/>
      <c r="Q92" s="40"/>
      <c r="R92" s="40"/>
      <c r="S92" s="40"/>
      <c r="T92" s="40"/>
      <c r="U92" s="40"/>
      <c r="V92" s="40"/>
      <c r="W92" s="35"/>
    </row>
    <row r="93" spans="1:23" ht="14.25" customHeight="1">
      <c r="A93" s="28" t="s">
        <v>250</v>
      </c>
      <c r="B93" s="19"/>
      <c r="C93" s="78" t="s">
        <v>181</v>
      </c>
      <c r="D93" s="30" t="s">
        <v>16</v>
      </c>
      <c r="E93" s="30" t="s">
        <v>18</v>
      </c>
      <c r="F93" s="30" t="s">
        <v>14</v>
      </c>
      <c r="G93" s="30" t="s">
        <v>100</v>
      </c>
      <c r="H93" s="30" t="s">
        <v>104</v>
      </c>
      <c r="I93" s="30" t="s">
        <v>108</v>
      </c>
      <c r="K93" s="107">
        <f>K96</f>
        <v>88.8</v>
      </c>
      <c r="L93" s="108">
        <f>L96</f>
        <v>61</v>
      </c>
      <c r="M93" s="108">
        <f>M96</f>
        <v>61</v>
      </c>
      <c r="P93" s="50"/>
      <c r="Q93" s="40"/>
      <c r="R93" s="40"/>
      <c r="S93" s="40"/>
      <c r="T93" s="40"/>
      <c r="U93" s="40"/>
      <c r="V93" s="40"/>
      <c r="W93" s="35"/>
    </row>
    <row r="94" spans="1:23" ht="14.25" customHeight="1">
      <c r="A94" s="28" t="s">
        <v>156</v>
      </c>
      <c r="B94" s="19"/>
      <c r="C94" s="25"/>
      <c r="K94" s="107"/>
      <c r="L94" s="108"/>
      <c r="M94" s="108"/>
      <c r="P94" s="50"/>
      <c r="Q94" s="40"/>
      <c r="R94" s="40"/>
      <c r="S94" s="40"/>
      <c r="T94" s="40"/>
      <c r="U94" s="40"/>
      <c r="V94" s="40"/>
      <c r="W94" s="35"/>
    </row>
    <row r="95" spans="1:23" ht="14.25" customHeight="1">
      <c r="A95" s="28" t="s">
        <v>157</v>
      </c>
      <c r="B95" s="19"/>
      <c r="C95" s="78" t="s">
        <v>181</v>
      </c>
      <c r="D95" s="30" t="s">
        <v>16</v>
      </c>
      <c r="E95" s="30" t="s">
        <v>18</v>
      </c>
      <c r="F95" s="30" t="s">
        <v>14</v>
      </c>
      <c r="G95" s="30" t="s">
        <v>100</v>
      </c>
      <c r="H95" s="30" t="s">
        <v>21</v>
      </c>
      <c r="I95" s="30" t="s">
        <v>108</v>
      </c>
      <c r="K95" s="107">
        <f>K96</f>
        <v>88.8</v>
      </c>
      <c r="L95" s="108">
        <v>0</v>
      </c>
      <c r="M95" s="108">
        <v>0</v>
      </c>
      <c r="P95" s="50"/>
      <c r="Q95" s="40"/>
      <c r="R95" s="40"/>
      <c r="S95" s="40"/>
      <c r="T95" s="40"/>
      <c r="U95" s="40"/>
      <c r="V95" s="40"/>
      <c r="W95" s="35"/>
    </row>
    <row r="96" spans="1:23" ht="14.25" customHeight="1">
      <c r="A96" s="5" t="s">
        <v>158</v>
      </c>
      <c r="B96" s="19"/>
      <c r="C96" s="78" t="s">
        <v>181</v>
      </c>
      <c r="D96" s="30" t="s">
        <v>16</v>
      </c>
      <c r="E96" s="30" t="s">
        <v>18</v>
      </c>
      <c r="F96" s="30" t="s">
        <v>14</v>
      </c>
      <c r="G96" s="30" t="s">
        <v>100</v>
      </c>
      <c r="H96" s="30" t="s">
        <v>21</v>
      </c>
      <c r="I96" s="30" t="s">
        <v>110</v>
      </c>
      <c r="K96" s="107">
        <f>K98</f>
        <v>88.8</v>
      </c>
      <c r="L96" s="108">
        <f>L98</f>
        <v>61</v>
      </c>
      <c r="M96" s="108">
        <f>M98</f>
        <v>61</v>
      </c>
      <c r="N96" s="15">
        <f>N98</f>
        <v>238496</v>
      </c>
      <c r="O96" s="15">
        <f>O98</f>
        <v>254189</v>
      </c>
      <c r="P96" s="50"/>
      <c r="Q96" s="40"/>
      <c r="R96" s="40"/>
      <c r="S96" s="40"/>
      <c r="T96" s="40"/>
      <c r="U96" s="40"/>
      <c r="V96" s="40"/>
      <c r="W96" s="35"/>
    </row>
    <row r="97" spans="1:23" ht="14.25" customHeight="1">
      <c r="A97" s="5" t="s">
        <v>145</v>
      </c>
      <c r="B97" s="19"/>
      <c r="C97" s="25"/>
      <c r="K97" s="107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>
      <c r="A98" s="5" t="s">
        <v>146</v>
      </c>
      <c r="B98" s="19"/>
      <c r="C98" s="78" t="s">
        <v>181</v>
      </c>
      <c r="D98" s="30" t="s">
        <v>16</v>
      </c>
      <c r="E98" s="30" t="str">
        <f>E89</f>
        <v>10</v>
      </c>
      <c r="F98" s="30" t="s">
        <v>14</v>
      </c>
      <c r="G98" s="30" t="s">
        <v>100</v>
      </c>
      <c r="H98" s="30" t="s">
        <v>21</v>
      </c>
      <c r="I98" s="30" t="s">
        <v>110</v>
      </c>
      <c r="J98" s="30" t="s">
        <v>148</v>
      </c>
      <c r="K98" s="125">
        <v>88.8</v>
      </c>
      <c r="L98" s="127">
        <v>61</v>
      </c>
      <c r="M98" s="127">
        <v>61</v>
      </c>
      <c r="N98" s="56">
        <f>24567+213947-18</f>
        <v>238496</v>
      </c>
      <c r="O98" s="56">
        <f>27116+227094-21</f>
        <v>254189</v>
      </c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5" t="s">
        <v>33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54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55</v>
      </c>
      <c r="B101" s="19"/>
      <c r="C101" s="25"/>
      <c r="D101" s="32" t="e">
        <f>#REF!</f>
        <v>#REF!</v>
      </c>
      <c r="E101" s="32" t="e">
        <f>#REF!</f>
        <v>#REF!</v>
      </c>
      <c r="F101" s="32"/>
      <c r="G101" s="32"/>
      <c r="H101" s="32"/>
      <c r="I101" s="32" t="e">
        <f>#REF!</f>
        <v>#REF!</v>
      </c>
      <c r="J101" s="32" t="s">
        <v>52</v>
      </c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58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54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55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59</v>
      </c>
      <c r="B105" s="19"/>
      <c r="C105" s="25"/>
      <c r="D105" s="32" t="e">
        <f>#REF!</f>
        <v>#REF!</v>
      </c>
      <c r="E105" s="32" t="e">
        <f>#REF!</f>
        <v>#REF!</v>
      </c>
      <c r="F105" s="32"/>
      <c r="G105" s="32"/>
      <c r="H105" s="32"/>
      <c r="I105" s="32" t="e">
        <f>#REF!</f>
        <v>#REF!</v>
      </c>
      <c r="J105" s="32" t="s">
        <v>53</v>
      </c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60</v>
      </c>
      <c r="B106" s="19"/>
      <c r="C106" s="2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49</v>
      </c>
      <c r="B107" s="19"/>
      <c r="C107" s="2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56</v>
      </c>
      <c r="B108" s="19"/>
      <c r="C108" s="25"/>
      <c r="D108" s="32" t="e">
        <f>#REF!</f>
        <v>#REF!</v>
      </c>
      <c r="E108" s="32" t="e">
        <f>#REF!</f>
        <v>#REF!</v>
      </c>
      <c r="F108" s="32"/>
      <c r="G108" s="32"/>
      <c r="H108" s="32"/>
      <c r="I108" s="30" t="e">
        <f>#REF!</f>
        <v>#REF!</v>
      </c>
      <c r="J108" s="32" t="s">
        <v>51</v>
      </c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57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1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0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69</v>
      </c>
      <c r="B112" s="19"/>
      <c r="C112" s="25"/>
      <c r="D112" s="32" t="e">
        <f>#REF!</f>
        <v>#REF!</v>
      </c>
      <c r="E112" s="32" t="e">
        <f>#REF!</f>
        <v>#REF!</v>
      </c>
      <c r="F112" s="32"/>
      <c r="G112" s="32"/>
      <c r="H112" s="32"/>
      <c r="I112" s="30" t="e">
        <f>#REF!</f>
        <v>#REF!</v>
      </c>
      <c r="J112" s="32" t="s">
        <v>52</v>
      </c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70</v>
      </c>
      <c r="B113" s="19"/>
      <c r="C113" s="25"/>
      <c r="D113" s="32"/>
      <c r="E113" s="32"/>
      <c r="F113" s="32"/>
      <c r="G113" s="32"/>
      <c r="H113" s="32"/>
      <c r="J113" s="32"/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1</v>
      </c>
      <c r="B114" s="19"/>
      <c r="C114" s="2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2</v>
      </c>
      <c r="B115" s="19"/>
      <c r="C115" s="2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71</v>
      </c>
      <c r="B116" s="19"/>
      <c r="C116" s="2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3</v>
      </c>
      <c r="B117" s="19"/>
      <c r="C117" s="25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72</v>
      </c>
      <c r="B118" s="19"/>
      <c r="C118" s="25"/>
      <c r="D118" s="32" t="e">
        <f>#REF!</f>
        <v>#REF!</v>
      </c>
      <c r="E118" s="32" t="e">
        <f>#REF!</f>
        <v>#REF!</v>
      </c>
      <c r="F118" s="32"/>
      <c r="G118" s="32"/>
      <c r="H118" s="32"/>
      <c r="I118" s="30" t="e">
        <f>#REF!</f>
        <v>#REF!</v>
      </c>
      <c r="J118" s="32" t="s">
        <v>53</v>
      </c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50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61</v>
      </c>
      <c r="B120" s="19"/>
      <c r="C120" s="25"/>
      <c r="D120" s="32" t="e">
        <f>#REF!</f>
        <v>#REF!</v>
      </c>
      <c r="E120" s="32" t="e">
        <f>#REF!</f>
        <v>#REF!</v>
      </c>
      <c r="F120" s="32"/>
      <c r="G120" s="32"/>
      <c r="H120" s="32"/>
      <c r="I120" s="30" t="e">
        <f>#REF!</f>
        <v>#REF!</v>
      </c>
      <c r="J120" s="32" t="s">
        <v>4</v>
      </c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62</v>
      </c>
      <c r="B121" s="19"/>
      <c r="C121" s="25"/>
      <c r="D121" s="32"/>
      <c r="E121" s="32"/>
      <c r="F121" s="32"/>
      <c r="G121" s="32"/>
      <c r="H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63</v>
      </c>
      <c r="B122" s="19"/>
      <c r="C122" s="25"/>
      <c r="D122" s="32"/>
      <c r="E122" s="32"/>
      <c r="F122" s="32"/>
      <c r="G122" s="32"/>
      <c r="H122" s="32"/>
      <c r="J122" s="32"/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 hidden="1">
      <c r="A123" s="28" t="s">
        <v>5</v>
      </c>
      <c r="B123" s="19"/>
      <c r="C123" s="25"/>
      <c r="D123" s="32"/>
      <c r="E123" s="32"/>
      <c r="F123" s="32"/>
      <c r="G123" s="32"/>
      <c r="H123" s="32"/>
      <c r="J123" s="32"/>
      <c r="K123" s="32"/>
      <c r="L123" s="32"/>
      <c r="M123" s="32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 hidden="1">
      <c r="A124" s="28" t="s">
        <v>6</v>
      </c>
      <c r="B124" s="19"/>
      <c r="C124" s="25"/>
      <c r="D124" s="32"/>
      <c r="E124" s="32"/>
      <c r="F124" s="32"/>
      <c r="G124" s="32"/>
      <c r="H124" s="32"/>
      <c r="J124" s="32"/>
      <c r="K124" s="32"/>
      <c r="L124" s="32"/>
      <c r="M124" s="32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 hidden="1">
      <c r="A125" s="28" t="s">
        <v>64</v>
      </c>
      <c r="B125" s="19"/>
      <c r="C125" s="25"/>
      <c r="D125" s="32"/>
      <c r="E125" s="32"/>
      <c r="F125" s="32"/>
      <c r="G125" s="32"/>
      <c r="H125" s="32"/>
      <c r="J125" s="32"/>
      <c r="K125" s="32"/>
      <c r="L125" s="32"/>
      <c r="M125" s="32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 hidden="1">
      <c r="A126" s="28" t="s">
        <v>65</v>
      </c>
      <c r="B126" s="19"/>
      <c r="C126" s="25"/>
      <c r="D126" s="32"/>
      <c r="E126" s="32"/>
      <c r="F126" s="32"/>
      <c r="G126" s="32"/>
      <c r="H126" s="32"/>
      <c r="J126" s="32"/>
      <c r="K126" s="32"/>
      <c r="L126" s="32"/>
      <c r="M126" s="32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 hidden="1">
      <c r="A127" s="28" t="s">
        <v>66</v>
      </c>
      <c r="B127" s="19"/>
      <c r="C127" s="25"/>
      <c r="D127" s="32" t="e">
        <f>#REF!</f>
        <v>#REF!</v>
      </c>
      <c r="E127" s="32" t="e">
        <f>#REF!</f>
        <v>#REF!</v>
      </c>
      <c r="F127" s="32"/>
      <c r="G127" s="32"/>
      <c r="H127" s="32"/>
      <c r="I127" s="30" t="e">
        <f>#REF!</f>
        <v>#REF!</v>
      </c>
      <c r="J127" s="32" t="s">
        <v>7</v>
      </c>
      <c r="K127" s="32"/>
      <c r="L127" s="32"/>
      <c r="M127" s="32"/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96" t="s">
        <v>83</v>
      </c>
      <c r="B128" s="19"/>
      <c r="C128" s="93" t="s">
        <v>181</v>
      </c>
      <c r="D128" s="33" t="s">
        <v>21</v>
      </c>
      <c r="E128" s="33"/>
      <c r="F128" s="33"/>
      <c r="G128" s="33"/>
      <c r="H128" s="33"/>
      <c r="J128" s="32"/>
      <c r="K128" s="109">
        <f>K129+K149</f>
        <v>3253.5</v>
      </c>
      <c r="L128" s="109">
        <f>L129</f>
        <v>1831.7</v>
      </c>
      <c r="M128" s="109">
        <f>M129</f>
        <v>1921.4</v>
      </c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96" t="s">
        <v>84</v>
      </c>
      <c r="B129" s="19"/>
      <c r="C129" s="93" t="s">
        <v>181</v>
      </c>
      <c r="D129" s="33" t="s">
        <v>21</v>
      </c>
      <c r="E129" s="33" t="s">
        <v>85</v>
      </c>
      <c r="F129" s="33"/>
      <c r="G129" s="33"/>
      <c r="H129" s="33"/>
      <c r="J129" s="32"/>
      <c r="K129" s="109">
        <f>K132</f>
        <v>3250.5</v>
      </c>
      <c r="L129" s="109">
        <f>L132</f>
        <v>1831.7</v>
      </c>
      <c r="M129" s="109">
        <f>M132</f>
        <v>1921.4</v>
      </c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102</v>
      </c>
      <c r="B130" s="19"/>
      <c r="C130" s="93"/>
      <c r="D130" s="33"/>
      <c r="E130" s="33"/>
      <c r="F130" s="33"/>
      <c r="G130" s="33"/>
      <c r="H130" s="33"/>
      <c r="J130" s="32"/>
      <c r="K130" s="108"/>
      <c r="L130" s="32"/>
      <c r="M130" s="33"/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249</v>
      </c>
      <c r="B131" s="19"/>
      <c r="C131" s="93"/>
      <c r="D131" s="33"/>
      <c r="E131" s="33"/>
      <c r="F131" s="33"/>
      <c r="G131" s="33"/>
      <c r="H131" s="33"/>
      <c r="J131" s="32"/>
      <c r="K131" s="108"/>
      <c r="L131" s="32"/>
      <c r="M131" s="33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252</v>
      </c>
      <c r="B132" s="19"/>
      <c r="C132" s="78" t="s">
        <v>181</v>
      </c>
      <c r="D132" s="32" t="s">
        <v>21</v>
      </c>
      <c r="E132" s="32" t="s">
        <v>85</v>
      </c>
      <c r="F132" s="32" t="s">
        <v>14</v>
      </c>
      <c r="G132" s="32" t="s">
        <v>100</v>
      </c>
      <c r="H132" s="32" t="s">
        <v>104</v>
      </c>
      <c r="I132" s="32" t="s">
        <v>108</v>
      </c>
      <c r="J132" s="32"/>
      <c r="K132" s="108">
        <f>K135</f>
        <v>3250.5</v>
      </c>
      <c r="L132" s="108">
        <f>L135</f>
        <v>1831.7</v>
      </c>
      <c r="M132" s="108">
        <f>M135</f>
        <v>1921.4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28" t="s">
        <v>159</v>
      </c>
      <c r="B133" s="19"/>
      <c r="C133" s="78"/>
      <c r="D133" s="32"/>
      <c r="E133" s="32"/>
      <c r="F133" s="32"/>
      <c r="G133" s="32"/>
      <c r="H133" s="32"/>
      <c r="I133" s="32"/>
      <c r="J133" s="32"/>
      <c r="K133" s="108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160</v>
      </c>
      <c r="B134" s="19"/>
      <c r="C134" s="78"/>
      <c r="D134" s="32"/>
      <c r="E134" s="32"/>
      <c r="F134" s="32"/>
      <c r="G134" s="32"/>
      <c r="H134" s="32"/>
      <c r="I134" s="32"/>
      <c r="J134" s="32"/>
      <c r="K134" s="108"/>
      <c r="L134" s="108"/>
      <c r="M134" s="108"/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161</v>
      </c>
      <c r="B135" s="19"/>
      <c r="C135" s="78" t="s">
        <v>181</v>
      </c>
      <c r="D135" s="32" t="s">
        <v>21</v>
      </c>
      <c r="E135" s="32" t="s">
        <v>85</v>
      </c>
      <c r="F135" s="32" t="s">
        <v>14</v>
      </c>
      <c r="G135" s="32" t="s">
        <v>100</v>
      </c>
      <c r="H135" s="32" t="s">
        <v>14</v>
      </c>
      <c r="I135" s="32" t="s">
        <v>108</v>
      </c>
      <c r="J135" s="32"/>
      <c r="K135" s="108">
        <f>K137+K142+K146</f>
        <v>3250.5</v>
      </c>
      <c r="L135" s="108">
        <f>L137+L142+L146</f>
        <v>1831.7</v>
      </c>
      <c r="M135" s="108">
        <f>M137+M142+M146</f>
        <v>1921.4</v>
      </c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162</v>
      </c>
      <c r="B136" s="19"/>
      <c r="D136" s="1"/>
      <c r="E136" s="1"/>
      <c r="F136" s="1"/>
      <c r="G136" s="1"/>
      <c r="H136" s="1"/>
      <c r="I136" s="1"/>
      <c r="J136" s="1"/>
      <c r="K136" s="111"/>
      <c r="L136" s="111"/>
      <c r="M136" s="111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163</v>
      </c>
      <c r="B137" s="19"/>
      <c r="C137" s="78" t="s">
        <v>181</v>
      </c>
      <c r="D137" s="32" t="s">
        <v>21</v>
      </c>
      <c r="E137" s="32" t="s">
        <v>85</v>
      </c>
      <c r="F137" s="32" t="s">
        <v>14</v>
      </c>
      <c r="G137" s="32" t="s">
        <v>100</v>
      </c>
      <c r="H137" s="32" t="s">
        <v>14</v>
      </c>
      <c r="I137" s="30" t="s">
        <v>111</v>
      </c>
      <c r="J137" s="32"/>
      <c r="K137" s="108">
        <f>K139</f>
        <v>897.5</v>
      </c>
      <c r="L137" s="108">
        <f>L139</f>
        <v>654.7</v>
      </c>
      <c r="M137" s="108">
        <f>M139</f>
        <v>744.4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145</v>
      </c>
      <c r="B138" s="19"/>
      <c r="C138" s="25"/>
      <c r="D138" s="32"/>
      <c r="E138" s="32"/>
      <c r="F138" s="32"/>
      <c r="G138" s="32"/>
      <c r="H138" s="32"/>
      <c r="J138" s="32"/>
      <c r="K138" s="108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146</v>
      </c>
      <c r="B139" s="19"/>
      <c r="C139" s="78" t="s">
        <v>181</v>
      </c>
      <c r="D139" s="32" t="s">
        <v>21</v>
      </c>
      <c r="E139" s="32" t="s">
        <v>85</v>
      </c>
      <c r="F139" s="32" t="s">
        <v>14</v>
      </c>
      <c r="G139" s="32" t="s">
        <v>100</v>
      </c>
      <c r="H139" s="32" t="s">
        <v>14</v>
      </c>
      <c r="I139" s="30" t="s">
        <v>111</v>
      </c>
      <c r="J139" s="32" t="s">
        <v>148</v>
      </c>
      <c r="K139" s="108">
        <v>897.5</v>
      </c>
      <c r="L139" s="108">
        <v>654.7</v>
      </c>
      <c r="M139" s="108">
        <v>744.4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164</v>
      </c>
      <c r="B140" s="19"/>
      <c r="C140" s="25"/>
      <c r="D140" s="32"/>
      <c r="E140" s="32"/>
      <c r="F140" s="32"/>
      <c r="G140" s="32"/>
      <c r="H140" s="32"/>
      <c r="J140" s="32"/>
      <c r="K140" s="32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165</v>
      </c>
      <c r="B141" s="19"/>
      <c r="C141" s="25"/>
      <c r="D141" s="32"/>
      <c r="E141" s="32"/>
      <c r="F141" s="32"/>
      <c r="G141" s="32"/>
      <c r="H141" s="32"/>
      <c r="J141" s="32"/>
      <c r="K141" s="32"/>
      <c r="L141" s="108"/>
      <c r="M141" s="108"/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28" t="s">
        <v>214</v>
      </c>
      <c r="B142" s="19"/>
      <c r="C142" s="78" t="s">
        <v>181</v>
      </c>
      <c r="D142" s="32" t="s">
        <v>21</v>
      </c>
      <c r="E142" s="32" t="s">
        <v>85</v>
      </c>
      <c r="F142" s="32" t="s">
        <v>14</v>
      </c>
      <c r="G142" s="32" t="s">
        <v>100</v>
      </c>
      <c r="H142" s="32" t="s">
        <v>14</v>
      </c>
      <c r="I142" s="30" t="s">
        <v>191</v>
      </c>
      <c r="J142" s="32"/>
      <c r="K142" s="127">
        <f>K144</f>
        <v>118</v>
      </c>
      <c r="L142" s="108">
        <f>L144</f>
        <v>59</v>
      </c>
      <c r="M142" s="108">
        <f>M144</f>
        <v>59</v>
      </c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145</v>
      </c>
      <c r="B143" s="19"/>
      <c r="C143" s="25"/>
      <c r="D143" s="32"/>
      <c r="E143" s="32"/>
      <c r="F143" s="32"/>
      <c r="G143" s="32"/>
      <c r="H143" s="32"/>
      <c r="J143" s="32"/>
      <c r="K143" s="127"/>
      <c r="L143" s="108"/>
      <c r="M143" s="108"/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5" t="s">
        <v>146</v>
      </c>
      <c r="B144" s="19"/>
      <c r="C144" s="78" t="s">
        <v>181</v>
      </c>
      <c r="D144" s="32" t="s">
        <v>21</v>
      </c>
      <c r="E144" s="32" t="s">
        <v>85</v>
      </c>
      <c r="F144" s="32" t="s">
        <v>14</v>
      </c>
      <c r="G144" s="32" t="s">
        <v>100</v>
      </c>
      <c r="H144" s="32" t="s">
        <v>14</v>
      </c>
      <c r="I144" s="30" t="s">
        <v>191</v>
      </c>
      <c r="J144" s="32" t="s">
        <v>148</v>
      </c>
      <c r="K144" s="127">
        <v>118</v>
      </c>
      <c r="L144" s="108">
        <v>59</v>
      </c>
      <c r="M144" s="108">
        <v>59</v>
      </c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28" t="s">
        <v>189</v>
      </c>
      <c r="B145" s="19"/>
      <c r="C145" s="25"/>
      <c r="D145" s="32"/>
      <c r="E145" s="32"/>
      <c r="F145" s="32"/>
      <c r="G145" s="32"/>
      <c r="H145" s="32"/>
      <c r="J145" s="32"/>
      <c r="K145" s="32"/>
      <c r="L145" s="108"/>
      <c r="M145" s="108"/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28" t="s">
        <v>190</v>
      </c>
      <c r="B146" s="19"/>
      <c r="C146" s="78" t="s">
        <v>181</v>
      </c>
      <c r="D146" s="32" t="s">
        <v>21</v>
      </c>
      <c r="E146" s="32" t="s">
        <v>85</v>
      </c>
      <c r="F146" s="32" t="s">
        <v>14</v>
      </c>
      <c r="G146" s="32" t="s">
        <v>100</v>
      </c>
      <c r="H146" s="32" t="s">
        <v>14</v>
      </c>
      <c r="I146" s="30" t="s">
        <v>132</v>
      </c>
      <c r="J146" s="32"/>
      <c r="K146" s="127">
        <f>K148</f>
        <v>2235</v>
      </c>
      <c r="L146" s="127">
        <f>L148</f>
        <v>1118</v>
      </c>
      <c r="M146" s="127">
        <f>M148</f>
        <v>1118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145</v>
      </c>
      <c r="B147" s="19"/>
      <c r="C147" s="25"/>
      <c r="D147" s="32"/>
      <c r="E147" s="32"/>
      <c r="F147" s="32"/>
      <c r="G147" s="32"/>
      <c r="H147" s="32"/>
      <c r="J147" s="32"/>
      <c r="K147" s="127"/>
      <c r="L147" s="127"/>
      <c r="M147" s="127"/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5" t="s">
        <v>146</v>
      </c>
      <c r="B148" s="19"/>
      <c r="C148" s="78" t="s">
        <v>181</v>
      </c>
      <c r="D148" s="32" t="s">
        <v>21</v>
      </c>
      <c r="E148" s="32" t="s">
        <v>85</v>
      </c>
      <c r="F148" s="32" t="s">
        <v>14</v>
      </c>
      <c r="G148" s="32" t="s">
        <v>100</v>
      </c>
      <c r="H148" s="32" t="s">
        <v>14</v>
      </c>
      <c r="I148" s="30" t="s">
        <v>132</v>
      </c>
      <c r="J148" s="32" t="s">
        <v>148</v>
      </c>
      <c r="K148" s="127">
        <v>2235</v>
      </c>
      <c r="L148" s="127">
        <v>1118</v>
      </c>
      <c r="M148" s="127">
        <v>1118</v>
      </c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65" t="s">
        <v>228</v>
      </c>
      <c r="B149" s="19"/>
      <c r="C149" s="93" t="s">
        <v>181</v>
      </c>
      <c r="D149" s="33" t="s">
        <v>21</v>
      </c>
      <c r="E149" s="33" t="s">
        <v>230</v>
      </c>
      <c r="F149" s="32"/>
      <c r="G149" s="32"/>
      <c r="H149" s="32"/>
      <c r="J149" s="32"/>
      <c r="K149" s="126">
        <f>K150</f>
        <v>3</v>
      </c>
      <c r="L149" s="126">
        <f>L150</f>
        <v>0</v>
      </c>
      <c r="M149" s="126">
        <f>M150</f>
        <v>0</v>
      </c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5" t="s">
        <v>229</v>
      </c>
      <c r="B150" s="19"/>
      <c r="C150" s="78" t="s">
        <v>181</v>
      </c>
      <c r="D150" s="32" t="s">
        <v>21</v>
      </c>
      <c r="E150" s="32" t="s">
        <v>230</v>
      </c>
      <c r="F150" s="32" t="s">
        <v>94</v>
      </c>
      <c r="G150" s="32" t="s">
        <v>98</v>
      </c>
      <c r="H150" s="32" t="s">
        <v>104</v>
      </c>
      <c r="I150" s="30" t="s">
        <v>231</v>
      </c>
      <c r="J150" s="32"/>
      <c r="K150" s="127">
        <f>K152</f>
        <v>3</v>
      </c>
      <c r="L150" s="127">
        <f>L152</f>
        <v>0</v>
      </c>
      <c r="M150" s="127">
        <f>M152</f>
        <v>0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5" t="s">
        <v>145</v>
      </c>
      <c r="B151" s="19"/>
      <c r="C151" s="78"/>
      <c r="D151" s="32"/>
      <c r="E151" s="32"/>
      <c r="F151" s="32"/>
      <c r="G151" s="32"/>
      <c r="H151" s="32"/>
      <c r="J151" s="32"/>
      <c r="K151" s="127"/>
      <c r="L151" s="127"/>
      <c r="M151" s="127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5" t="s">
        <v>146</v>
      </c>
      <c r="B152" s="19"/>
      <c r="C152" s="78" t="s">
        <v>181</v>
      </c>
      <c r="D152" s="32" t="s">
        <v>21</v>
      </c>
      <c r="E152" s="32" t="s">
        <v>230</v>
      </c>
      <c r="F152" s="32" t="s">
        <v>94</v>
      </c>
      <c r="G152" s="32" t="s">
        <v>98</v>
      </c>
      <c r="H152" s="32" t="s">
        <v>104</v>
      </c>
      <c r="I152" s="30" t="s">
        <v>231</v>
      </c>
      <c r="J152" s="32" t="s">
        <v>148</v>
      </c>
      <c r="K152" s="127">
        <v>3</v>
      </c>
      <c r="L152" s="127">
        <v>0</v>
      </c>
      <c r="M152" s="127">
        <v>0</v>
      </c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20" t="s">
        <v>9</v>
      </c>
      <c r="B153" s="17"/>
      <c r="C153" s="93" t="s">
        <v>181</v>
      </c>
      <c r="D153" s="14" t="s">
        <v>17</v>
      </c>
      <c r="K153" s="109">
        <f>K155+K166</f>
        <v>2954.1</v>
      </c>
      <c r="L153" s="109">
        <f>L155+L166</f>
        <v>2653</v>
      </c>
      <c r="M153" s="102">
        <f>M155+M166</f>
        <v>2842</v>
      </c>
      <c r="N153" s="18" t="e">
        <f>#REF!</f>
        <v>#REF!</v>
      </c>
      <c r="O153" s="18" t="e">
        <f>#REF!</f>
        <v>#REF!</v>
      </c>
      <c r="P153" s="51"/>
      <c r="Q153" s="16"/>
      <c r="R153" s="16"/>
      <c r="S153" s="16"/>
      <c r="T153" s="16"/>
      <c r="U153" s="16"/>
      <c r="V153" s="16"/>
      <c r="W153" s="35"/>
    </row>
    <row r="154" spans="1:23" ht="1.5" customHeight="1" hidden="1">
      <c r="A154" s="27"/>
      <c r="B154" s="17"/>
      <c r="C154" s="73"/>
      <c r="D154" s="14"/>
      <c r="E154" s="14"/>
      <c r="F154" s="14"/>
      <c r="G154" s="14"/>
      <c r="H154" s="14"/>
      <c r="I154" s="14"/>
      <c r="J154" s="14"/>
      <c r="K154" s="102"/>
      <c r="L154" s="102"/>
      <c r="M154" s="102"/>
      <c r="N154" s="10"/>
      <c r="O154" s="18"/>
      <c r="P154" s="51"/>
      <c r="Q154" s="16"/>
      <c r="R154" s="16"/>
      <c r="S154" s="16"/>
      <c r="T154" s="16"/>
      <c r="U154" s="16"/>
      <c r="V154" s="16"/>
      <c r="W154" s="35"/>
    </row>
    <row r="155" spans="1:23" ht="15.75" customHeight="1">
      <c r="A155" s="65" t="s">
        <v>183</v>
      </c>
      <c r="B155" s="17"/>
      <c r="C155" s="93" t="s">
        <v>181</v>
      </c>
      <c r="D155" s="14" t="s">
        <v>17</v>
      </c>
      <c r="E155" s="14" t="s">
        <v>15</v>
      </c>
      <c r="F155" s="14"/>
      <c r="G155" s="14"/>
      <c r="H155" s="14"/>
      <c r="I155" s="14"/>
      <c r="J155" s="14"/>
      <c r="K155" s="102">
        <f>K158</f>
        <v>265</v>
      </c>
      <c r="L155" s="102">
        <f>L158</f>
        <v>300</v>
      </c>
      <c r="M155" s="102">
        <f>M158</f>
        <v>300</v>
      </c>
      <c r="N155" s="10"/>
      <c r="O155" s="18"/>
      <c r="P155" s="51"/>
      <c r="Q155" s="16"/>
      <c r="R155" s="16"/>
      <c r="S155" s="16"/>
      <c r="T155" s="16"/>
      <c r="U155" s="16"/>
      <c r="V155" s="16"/>
      <c r="W155" s="35"/>
    </row>
    <row r="156" spans="1:23" ht="12.75" customHeight="1">
      <c r="A156" s="28" t="s">
        <v>102</v>
      </c>
      <c r="B156" s="17"/>
      <c r="C156" s="73"/>
      <c r="D156" s="14"/>
      <c r="E156" s="14"/>
      <c r="F156" s="14"/>
      <c r="G156" s="14"/>
      <c r="H156" s="14"/>
      <c r="I156" s="14"/>
      <c r="J156" s="14"/>
      <c r="K156" s="102"/>
      <c r="L156" s="102"/>
      <c r="M156" s="102"/>
      <c r="N156" s="10"/>
      <c r="O156" s="18"/>
      <c r="P156" s="51"/>
      <c r="Q156" s="16"/>
      <c r="R156" s="16"/>
      <c r="S156" s="16"/>
      <c r="T156" s="16"/>
      <c r="U156" s="16"/>
      <c r="V156" s="16"/>
      <c r="W156" s="35"/>
    </row>
    <row r="157" spans="1:23" ht="14.25" customHeight="1">
      <c r="A157" s="28" t="s">
        <v>253</v>
      </c>
      <c r="B157" s="17"/>
      <c r="C157" s="73"/>
      <c r="D157" s="14"/>
      <c r="E157" s="14"/>
      <c r="F157" s="14"/>
      <c r="G157" s="14"/>
      <c r="H157" s="14"/>
      <c r="I157" s="14"/>
      <c r="J157" s="14"/>
      <c r="K157" s="102"/>
      <c r="L157" s="102"/>
      <c r="M157" s="102"/>
      <c r="N157" s="10"/>
      <c r="O157" s="18"/>
      <c r="P157" s="51"/>
      <c r="Q157" s="16"/>
      <c r="R157" s="16"/>
      <c r="S157" s="16"/>
      <c r="T157" s="16"/>
      <c r="U157" s="16"/>
      <c r="V157" s="16"/>
      <c r="W157" s="35"/>
    </row>
    <row r="158" spans="1:23" ht="16.5" customHeight="1">
      <c r="A158" s="28" t="s">
        <v>252</v>
      </c>
      <c r="B158" s="17"/>
      <c r="C158" s="78" t="s">
        <v>181</v>
      </c>
      <c r="D158" s="32" t="s">
        <v>17</v>
      </c>
      <c r="E158" s="32" t="s">
        <v>15</v>
      </c>
      <c r="F158" s="32" t="s">
        <v>14</v>
      </c>
      <c r="G158" s="32" t="s">
        <v>100</v>
      </c>
      <c r="H158" s="32" t="s">
        <v>104</v>
      </c>
      <c r="I158" s="32" t="s">
        <v>108</v>
      </c>
      <c r="J158" s="14"/>
      <c r="K158" s="108">
        <f>K162</f>
        <v>265</v>
      </c>
      <c r="L158" s="108">
        <v>300</v>
      </c>
      <c r="M158" s="108">
        <v>300</v>
      </c>
      <c r="N158" s="10"/>
      <c r="O158" s="18"/>
      <c r="P158" s="51"/>
      <c r="Q158" s="16"/>
      <c r="R158" s="16"/>
      <c r="S158" s="16"/>
      <c r="T158" s="16"/>
      <c r="U158" s="16"/>
      <c r="V158" s="16"/>
      <c r="W158" s="35"/>
    </row>
    <row r="159" spans="1:23" ht="13.5" customHeight="1">
      <c r="A159" s="28" t="s">
        <v>210</v>
      </c>
      <c r="B159" s="17"/>
      <c r="C159" s="78"/>
      <c r="D159" s="32"/>
      <c r="E159" s="32"/>
      <c r="F159" s="32"/>
      <c r="G159" s="32"/>
      <c r="H159" s="32"/>
      <c r="I159" s="32"/>
      <c r="J159" s="14"/>
      <c r="K159" s="108"/>
      <c r="L159" s="108"/>
      <c r="M159" s="108"/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2" customHeight="1">
      <c r="A160" s="28" t="s">
        <v>211</v>
      </c>
      <c r="B160" s="17"/>
      <c r="C160" s="78"/>
      <c r="D160" s="32"/>
      <c r="E160" s="32"/>
      <c r="F160" s="32"/>
      <c r="G160" s="32"/>
      <c r="H160" s="32"/>
      <c r="I160" s="32"/>
      <c r="J160" s="14"/>
      <c r="K160" s="108"/>
      <c r="L160" s="108"/>
      <c r="M160" s="108"/>
      <c r="N160" s="10"/>
      <c r="O160" s="18"/>
      <c r="P160" s="51"/>
      <c r="Q160" s="16"/>
      <c r="R160" s="16"/>
      <c r="S160" s="16"/>
      <c r="T160" s="16"/>
      <c r="U160" s="16"/>
      <c r="V160" s="16"/>
      <c r="W160" s="35"/>
    </row>
    <row r="161" spans="1:23" ht="13.5" customHeight="1">
      <c r="A161" s="28" t="s">
        <v>212</v>
      </c>
      <c r="B161" s="17"/>
      <c r="C161" s="78"/>
      <c r="D161" s="32"/>
      <c r="E161" s="32"/>
      <c r="F161" s="32"/>
      <c r="G161" s="32"/>
      <c r="H161" s="32"/>
      <c r="I161" s="32"/>
      <c r="J161" s="14"/>
      <c r="K161" s="108"/>
      <c r="L161" s="108"/>
      <c r="M161" s="108"/>
      <c r="N161" s="10"/>
      <c r="O161" s="18"/>
      <c r="P161" s="51"/>
      <c r="Q161" s="16"/>
      <c r="R161" s="16"/>
      <c r="S161" s="16"/>
      <c r="T161" s="16"/>
      <c r="U161" s="16"/>
      <c r="V161" s="16"/>
      <c r="W161" s="35"/>
    </row>
    <row r="162" spans="1:23" ht="18" customHeight="1">
      <c r="A162" s="28" t="s">
        <v>213</v>
      </c>
      <c r="B162" s="17"/>
      <c r="C162" s="78" t="s">
        <v>181</v>
      </c>
      <c r="D162" s="32" t="s">
        <v>17</v>
      </c>
      <c r="E162" s="32" t="s">
        <v>15</v>
      </c>
      <c r="F162" s="32" t="s">
        <v>14</v>
      </c>
      <c r="G162" s="32" t="s">
        <v>100</v>
      </c>
      <c r="H162" s="32" t="s">
        <v>15</v>
      </c>
      <c r="I162" s="32" t="s">
        <v>108</v>
      </c>
      <c r="J162" s="14"/>
      <c r="K162" s="108">
        <f>K164</f>
        <v>265</v>
      </c>
      <c r="L162" s="108">
        <v>300</v>
      </c>
      <c r="M162" s="108">
        <v>300</v>
      </c>
      <c r="N162" s="10"/>
      <c r="O162" s="18"/>
      <c r="P162" s="51"/>
      <c r="Q162" s="16"/>
      <c r="R162" s="16"/>
      <c r="S162" s="16"/>
      <c r="T162" s="16"/>
      <c r="U162" s="16"/>
      <c r="V162" s="16"/>
      <c r="W162" s="35"/>
    </row>
    <row r="163" spans="1:23" ht="12.75" customHeight="1">
      <c r="A163" s="28" t="s">
        <v>184</v>
      </c>
      <c r="B163" s="17"/>
      <c r="C163" s="73"/>
      <c r="D163" s="14"/>
      <c r="E163" s="14"/>
      <c r="F163" s="14"/>
      <c r="G163" s="14"/>
      <c r="H163" s="14"/>
      <c r="I163" s="14"/>
      <c r="J163" s="14"/>
      <c r="K163" s="102"/>
      <c r="L163" s="102"/>
      <c r="M163" s="102"/>
      <c r="N163" s="10"/>
      <c r="O163" s="18"/>
      <c r="P163" s="51"/>
      <c r="Q163" s="16"/>
      <c r="R163" s="16"/>
      <c r="S163" s="16"/>
      <c r="T163" s="16"/>
      <c r="U163" s="16"/>
      <c r="V163" s="16"/>
      <c r="W163" s="35"/>
    </row>
    <row r="164" spans="1:23" ht="16.5" customHeight="1">
      <c r="A164" s="28" t="s">
        <v>185</v>
      </c>
      <c r="B164" s="17"/>
      <c r="C164" s="78" t="s">
        <v>181</v>
      </c>
      <c r="D164" s="32" t="s">
        <v>17</v>
      </c>
      <c r="E164" s="32" t="s">
        <v>15</v>
      </c>
      <c r="F164" s="32" t="s">
        <v>14</v>
      </c>
      <c r="G164" s="32" t="s">
        <v>100</v>
      </c>
      <c r="H164" s="32" t="s">
        <v>15</v>
      </c>
      <c r="I164" s="32" t="s">
        <v>187</v>
      </c>
      <c r="J164" s="14"/>
      <c r="K164" s="108">
        <f>K165</f>
        <v>265</v>
      </c>
      <c r="L164" s="108">
        <v>300</v>
      </c>
      <c r="M164" s="108">
        <v>300</v>
      </c>
      <c r="N164" s="10"/>
      <c r="O164" s="18"/>
      <c r="P164" s="51"/>
      <c r="Q164" s="16"/>
      <c r="R164" s="16"/>
      <c r="S164" s="16"/>
      <c r="T164" s="16"/>
      <c r="U164" s="16"/>
      <c r="V164" s="16"/>
      <c r="W164" s="35"/>
    </row>
    <row r="165" spans="1:23" ht="19.5" customHeight="1">
      <c r="A165" s="28" t="s">
        <v>186</v>
      </c>
      <c r="B165" s="17"/>
      <c r="C165" s="78" t="s">
        <v>181</v>
      </c>
      <c r="D165" s="32" t="s">
        <v>17</v>
      </c>
      <c r="E165" s="32" t="s">
        <v>15</v>
      </c>
      <c r="F165" s="32" t="s">
        <v>14</v>
      </c>
      <c r="G165" s="32" t="s">
        <v>100</v>
      </c>
      <c r="H165" s="32" t="s">
        <v>15</v>
      </c>
      <c r="I165" s="32" t="s">
        <v>187</v>
      </c>
      <c r="J165" s="32" t="s">
        <v>188</v>
      </c>
      <c r="K165" s="108">
        <v>265</v>
      </c>
      <c r="L165" s="108">
        <v>300</v>
      </c>
      <c r="M165" s="108">
        <v>300</v>
      </c>
      <c r="N165" s="10"/>
      <c r="O165" s="18"/>
      <c r="P165" s="51"/>
      <c r="Q165" s="16"/>
      <c r="R165" s="16"/>
      <c r="S165" s="16"/>
      <c r="T165" s="16"/>
      <c r="U165" s="16"/>
      <c r="V165" s="16"/>
      <c r="W165" s="35"/>
    </row>
    <row r="166" spans="1:23" ht="14.25" customHeight="1">
      <c r="A166" s="20" t="s">
        <v>73</v>
      </c>
      <c r="B166" s="17"/>
      <c r="C166" s="93" t="s">
        <v>181</v>
      </c>
      <c r="D166" s="14" t="s">
        <v>17</v>
      </c>
      <c r="E166" s="14" t="s">
        <v>16</v>
      </c>
      <c r="F166" s="14"/>
      <c r="G166" s="14"/>
      <c r="H166" s="14"/>
      <c r="I166" s="14"/>
      <c r="J166" s="14"/>
      <c r="K166" s="102">
        <f>K169</f>
        <v>2689.1</v>
      </c>
      <c r="L166" s="102">
        <f>L169</f>
        <v>2353</v>
      </c>
      <c r="M166" s="102">
        <f>M169</f>
        <v>2542</v>
      </c>
      <c r="N166" s="10"/>
      <c r="O166" s="18"/>
      <c r="P166" s="51"/>
      <c r="Q166" s="16"/>
      <c r="R166" s="16"/>
      <c r="S166" s="16"/>
      <c r="T166" s="16"/>
      <c r="U166" s="16"/>
      <c r="V166" s="16"/>
      <c r="W166" s="35"/>
    </row>
    <row r="167" spans="1:23" ht="14.25" customHeight="1">
      <c r="A167" s="28" t="s">
        <v>102</v>
      </c>
      <c r="B167" s="17"/>
      <c r="C167" s="73"/>
      <c r="D167" s="14"/>
      <c r="E167" s="14"/>
      <c r="F167" s="14"/>
      <c r="G167" s="14"/>
      <c r="H167" s="14"/>
      <c r="I167" s="14"/>
      <c r="J167" s="14"/>
      <c r="K167" s="102"/>
      <c r="L167" s="102"/>
      <c r="M167" s="14"/>
      <c r="N167" s="10"/>
      <c r="O167" s="18"/>
      <c r="P167" s="51"/>
      <c r="Q167" s="16"/>
      <c r="R167" s="16"/>
      <c r="S167" s="16"/>
      <c r="T167" s="16"/>
      <c r="U167" s="16"/>
      <c r="V167" s="16"/>
      <c r="W167" s="35"/>
    </row>
    <row r="168" spans="1:23" ht="14.25" customHeight="1">
      <c r="A168" s="28" t="s">
        <v>253</v>
      </c>
      <c r="B168" s="17"/>
      <c r="C168" s="73"/>
      <c r="D168" s="14"/>
      <c r="E168" s="14"/>
      <c r="F168" s="14"/>
      <c r="G168" s="14"/>
      <c r="H168" s="14"/>
      <c r="I168" s="14"/>
      <c r="J168" s="14"/>
      <c r="K168" s="102"/>
      <c r="L168" s="102"/>
      <c r="M168" s="14"/>
      <c r="N168" s="10"/>
      <c r="O168" s="18"/>
      <c r="P168" s="51"/>
      <c r="Q168" s="16"/>
      <c r="R168" s="16"/>
      <c r="S168" s="16"/>
      <c r="T168" s="16"/>
      <c r="U168" s="16"/>
      <c r="V168" s="16"/>
      <c r="W168" s="35"/>
    </row>
    <row r="169" spans="1:23" ht="14.25" customHeight="1">
      <c r="A169" s="28" t="s">
        <v>250</v>
      </c>
      <c r="B169" s="17"/>
      <c r="C169" s="78" t="s">
        <v>181</v>
      </c>
      <c r="D169" s="30" t="s">
        <v>17</v>
      </c>
      <c r="E169" s="30" t="s">
        <v>16</v>
      </c>
      <c r="F169" s="30" t="s">
        <v>14</v>
      </c>
      <c r="G169" s="30" t="s">
        <v>100</v>
      </c>
      <c r="H169" s="30" t="s">
        <v>104</v>
      </c>
      <c r="I169" s="32" t="s">
        <v>108</v>
      </c>
      <c r="J169" s="14"/>
      <c r="K169" s="108">
        <f>K172</f>
        <v>2689.1</v>
      </c>
      <c r="L169" s="108">
        <f>L172</f>
        <v>2353</v>
      </c>
      <c r="M169" s="108">
        <f>M172</f>
        <v>2542</v>
      </c>
      <c r="N169" s="10"/>
      <c r="O169" s="18"/>
      <c r="P169" s="51"/>
      <c r="Q169" s="16"/>
      <c r="R169" s="16"/>
      <c r="S169" s="16"/>
      <c r="T169" s="16"/>
      <c r="U169" s="16"/>
      <c r="V169" s="16"/>
      <c r="W169" s="35"/>
    </row>
    <row r="170" spans="1:23" ht="14.25" customHeight="1">
      <c r="A170" s="28" t="s">
        <v>166</v>
      </c>
      <c r="B170" s="17"/>
      <c r="C170" s="78"/>
      <c r="I170" s="32"/>
      <c r="J170" s="14"/>
      <c r="K170" s="108"/>
      <c r="L170" s="102"/>
      <c r="M170" s="32"/>
      <c r="N170" s="10"/>
      <c r="O170" s="18"/>
      <c r="P170" s="51"/>
      <c r="Q170" s="16"/>
      <c r="R170" s="16"/>
      <c r="S170" s="16"/>
      <c r="T170" s="16"/>
      <c r="U170" s="16"/>
      <c r="V170" s="16"/>
      <c r="W170" s="35"/>
    </row>
    <row r="171" spans="1:23" ht="14.25" customHeight="1">
      <c r="A171" s="28" t="s">
        <v>167</v>
      </c>
      <c r="B171" s="17"/>
      <c r="C171" s="78"/>
      <c r="I171" s="32"/>
      <c r="J171" s="14"/>
      <c r="K171" s="108"/>
      <c r="L171" s="102"/>
      <c r="M171" s="32"/>
      <c r="N171" s="10"/>
      <c r="O171" s="18"/>
      <c r="P171" s="51"/>
      <c r="Q171" s="16"/>
      <c r="R171" s="16"/>
      <c r="S171" s="16"/>
      <c r="T171" s="16"/>
      <c r="U171" s="16"/>
      <c r="V171" s="16"/>
      <c r="W171" s="35"/>
    </row>
    <row r="172" spans="1:23" ht="14.25" customHeight="1">
      <c r="A172" s="28" t="s">
        <v>168</v>
      </c>
      <c r="B172" s="17"/>
      <c r="C172" s="78" t="s">
        <v>181</v>
      </c>
      <c r="D172" s="30" t="s">
        <v>17</v>
      </c>
      <c r="E172" s="30" t="s">
        <v>16</v>
      </c>
      <c r="F172" s="30" t="s">
        <v>14</v>
      </c>
      <c r="G172" s="30" t="s">
        <v>100</v>
      </c>
      <c r="H172" s="30" t="s">
        <v>16</v>
      </c>
      <c r="I172" s="32" t="s">
        <v>108</v>
      </c>
      <c r="J172" s="14"/>
      <c r="K172" s="108">
        <f>K174+K193+K199+K196</f>
        <v>2689.1</v>
      </c>
      <c r="L172" s="108">
        <f>L174+L193+L196+L199</f>
        <v>2353</v>
      </c>
      <c r="M172" s="108">
        <f>M174+M193+M196+M199</f>
        <v>2542</v>
      </c>
      <c r="N172" s="10"/>
      <c r="O172" s="18"/>
      <c r="P172" s="51"/>
      <c r="Q172" s="16"/>
      <c r="R172" s="16"/>
      <c r="S172" s="16"/>
      <c r="T172" s="16"/>
      <c r="U172" s="16"/>
      <c r="V172" s="16"/>
      <c r="W172" s="35"/>
    </row>
    <row r="173" spans="1:23" ht="14.25" customHeight="1">
      <c r="A173" s="28" t="s">
        <v>227</v>
      </c>
      <c r="B173" s="28"/>
      <c r="C173" s="78"/>
      <c r="D173" s="32"/>
      <c r="E173" s="32"/>
      <c r="F173" s="32"/>
      <c r="G173" s="32"/>
      <c r="H173" s="32"/>
      <c r="I173" s="32"/>
      <c r="J173" s="32"/>
      <c r="K173" s="108"/>
      <c r="L173" s="108"/>
      <c r="M173" s="32"/>
      <c r="N173" s="10" t="e">
        <f>N175</f>
        <v>#REF!</v>
      </c>
      <c r="O173" s="10" t="e">
        <f>O175</f>
        <v>#REF!</v>
      </c>
      <c r="P173" s="51"/>
      <c r="Q173" s="16"/>
      <c r="R173" s="16"/>
      <c r="S173" s="16"/>
      <c r="T173" s="16"/>
      <c r="U173" s="16"/>
      <c r="V173" s="16"/>
      <c r="W173" s="35"/>
    </row>
    <row r="174" spans="1:23" ht="14.25" customHeight="1">
      <c r="A174" s="11" t="s">
        <v>169</v>
      </c>
      <c r="B174" s="28"/>
      <c r="C174" s="78" t="s">
        <v>181</v>
      </c>
      <c r="D174" s="30" t="s">
        <v>17</v>
      </c>
      <c r="E174" s="30" t="s">
        <v>16</v>
      </c>
      <c r="F174" s="30" t="s">
        <v>14</v>
      </c>
      <c r="G174" s="30" t="s">
        <v>100</v>
      </c>
      <c r="H174" s="30" t="s">
        <v>16</v>
      </c>
      <c r="I174" s="32" t="s">
        <v>112</v>
      </c>
      <c r="J174" s="32"/>
      <c r="K174" s="108" t="str">
        <f>K192</f>
        <v>1718,60</v>
      </c>
      <c r="L174" s="127">
        <f>L192</f>
        <v>500</v>
      </c>
      <c r="M174" s="127">
        <f>M192</f>
        <v>500</v>
      </c>
      <c r="N174" s="10"/>
      <c r="O174" s="18"/>
      <c r="P174" s="51"/>
      <c r="Q174" s="16"/>
      <c r="R174" s="16"/>
      <c r="S174" s="16"/>
      <c r="T174" s="16"/>
      <c r="U174" s="16"/>
      <c r="V174" s="16"/>
      <c r="W174" s="35"/>
    </row>
    <row r="175" spans="1:23" ht="14.25" customHeight="1">
      <c r="A175" s="5" t="s">
        <v>145</v>
      </c>
      <c r="B175" s="28"/>
      <c r="C175" s="78"/>
      <c r="D175" s="32"/>
      <c r="E175" s="32"/>
      <c r="F175" s="32"/>
      <c r="G175" s="32"/>
      <c r="H175" s="32"/>
      <c r="I175" s="32"/>
      <c r="J175" s="32"/>
      <c r="K175" s="32"/>
      <c r="L175" s="127"/>
      <c r="M175" s="127"/>
      <c r="N175" s="10" t="e">
        <f>#REF!</f>
        <v>#REF!</v>
      </c>
      <c r="O175" s="10" t="e">
        <f>#REF!</f>
        <v>#REF!</v>
      </c>
      <c r="P175" s="51"/>
      <c r="Q175" s="16"/>
      <c r="R175" s="16"/>
      <c r="S175" s="16"/>
      <c r="T175" s="16"/>
      <c r="U175" s="16"/>
      <c r="V175" s="16"/>
      <c r="W175" s="35"/>
    </row>
    <row r="176" spans="1:23" ht="14.25" customHeight="1" hidden="1">
      <c r="A176" s="5" t="s">
        <v>146</v>
      </c>
      <c r="B176" s="19"/>
      <c r="C176" s="25"/>
      <c r="J176" s="32"/>
      <c r="K176" s="32"/>
      <c r="L176" s="127"/>
      <c r="M176" s="127"/>
      <c r="N176" s="15">
        <f>N178</f>
        <v>0</v>
      </c>
      <c r="O176" s="15">
        <f>O178</f>
        <v>0</v>
      </c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 hidden="1">
      <c r="A177" s="5" t="s">
        <v>145</v>
      </c>
      <c r="B177" s="19"/>
      <c r="C177" s="25"/>
      <c r="D177" s="30" t="e">
        <f>#REF!</f>
        <v>#REF!</v>
      </c>
      <c r="E177" s="30">
        <f>E154</f>
        <v>0</v>
      </c>
      <c r="I177" s="30" t="s">
        <v>29</v>
      </c>
      <c r="L177" s="125"/>
      <c r="M177" s="125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 hidden="1">
      <c r="A178" s="5" t="s">
        <v>146</v>
      </c>
      <c r="B178" s="19"/>
      <c r="C178" s="25"/>
      <c r="L178" s="125"/>
      <c r="M178" s="125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 hidden="1">
      <c r="A179" s="5" t="s">
        <v>145</v>
      </c>
      <c r="B179" s="19"/>
      <c r="C179" s="25"/>
      <c r="D179" s="30" t="e">
        <f>#REF!</f>
        <v>#REF!</v>
      </c>
      <c r="E179" s="30">
        <f>E154</f>
        <v>0</v>
      </c>
      <c r="I179" s="30" t="str">
        <f>I177</f>
        <v>102 00 00</v>
      </c>
      <c r="J179" s="30" t="s">
        <v>37</v>
      </c>
      <c r="L179" s="125"/>
      <c r="M179" s="125"/>
      <c r="N179" s="60">
        <f>N180</f>
        <v>0</v>
      </c>
      <c r="O179" s="60">
        <f>O180</f>
        <v>0</v>
      </c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 hidden="1">
      <c r="A180" s="5" t="s">
        <v>146</v>
      </c>
      <c r="B180" s="19"/>
      <c r="C180" s="25"/>
      <c r="D180" s="30" t="e">
        <f>#REF!</f>
        <v>#REF!</v>
      </c>
      <c r="E180" s="30">
        <f>E154</f>
        <v>0</v>
      </c>
      <c r="I180" s="30" t="s">
        <v>67</v>
      </c>
      <c r="L180" s="125"/>
      <c r="M180" s="125"/>
      <c r="N180" s="60">
        <f>N181</f>
        <v>0</v>
      </c>
      <c r="O180" s="60">
        <f>O181</f>
        <v>0</v>
      </c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 hidden="1">
      <c r="A181" s="5" t="s">
        <v>145</v>
      </c>
      <c r="B181" s="19"/>
      <c r="C181" s="25"/>
      <c r="D181" s="30" t="e">
        <f>#REF!</f>
        <v>#REF!</v>
      </c>
      <c r="E181" s="30">
        <f>E154</f>
        <v>0</v>
      </c>
      <c r="I181" s="30" t="s">
        <v>27</v>
      </c>
      <c r="L181" s="125"/>
      <c r="M181" s="125"/>
      <c r="N181" s="61">
        <f>110000-110000</f>
        <v>0</v>
      </c>
      <c r="O181" s="61">
        <f>120000-120000</f>
        <v>0</v>
      </c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 hidden="1">
      <c r="A182" s="5" t="s">
        <v>146</v>
      </c>
      <c r="B182" s="19"/>
      <c r="C182" s="25"/>
      <c r="D182" s="30" t="e">
        <f>#REF!</f>
        <v>#REF!</v>
      </c>
      <c r="E182" s="30">
        <f>E154</f>
        <v>0</v>
      </c>
      <c r="I182" s="30" t="str">
        <f>I181</f>
        <v>351 05 00</v>
      </c>
      <c r="J182" s="30" t="s">
        <v>34</v>
      </c>
      <c r="L182" s="125"/>
      <c r="M182" s="125"/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 hidden="1">
      <c r="A183" s="5" t="s">
        <v>145</v>
      </c>
      <c r="B183" s="19"/>
      <c r="C183" s="25"/>
      <c r="D183" s="30" t="e">
        <f>#REF!</f>
        <v>#REF!</v>
      </c>
      <c r="E183" s="30">
        <f>E177</f>
        <v>0</v>
      </c>
      <c r="I183" s="30" t="s">
        <v>28</v>
      </c>
      <c r="L183" s="125"/>
      <c r="M183" s="125"/>
      <c r="N183" s="56"/>
      <c r="O183" s="56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 hidden="1">
      <c r="A184" s="5" t="s">
        <v>146</v>
      </c>
      <c r="B184" s="19"/>
      <c r="C184" s="25"/>
      <c r="L184" s="125"/>
      <c r="M184" s="125"/>
      <c r="N184" s="56"/>
      <c r="O184" s="56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 hidden="1">
      <c r="A185" s="5" t="s">
        <v>145</v>
      </c>
      <c r="B185" s="19"/>
      <c r="C185" s="25"/>
      <c r="L185" s="125"/>
      <c r="M185" s="125"/>
      <c r="N185" s="56"/>
      <c r="O185" s="56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 hidden="1">
      <c r="A186" s="5" t="s">
        <v>146</v>
      </c>
      <c r="B186" s="19"/>
      <c r="C186" s="25"/>
      <c r="D186" s="30" t="e">
        <f>#REF!</f>
        <v>#REF!</v>
      </c>
      <c r="E186" s="30">
        <f>E177</f>
        <v>0</v>
      </c>
      <c r="I186" s="30" t="s">
        <v>41</v>
      </c>
      <c r="L186" s="125"/>
      <c r="M186" s="125"/>
      <c r="N186" s="56"/>
      <c r="O186" s="56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 hidden="1">
      <c r="A187" s="5" t="s">
        <v>145</v>
      </c>
      <c r="B187" s="19"/>
      <c r="C187" s="25"/>
      <c r="D187" s="30" t="e">
        <f>#REF!</f>
        <v>#REF!</v>
      </c>
      <c r="E187" s="30">
        <f>E177</f>
        <v>0</v>
      </c>
      <c r="I187" s="30" t="str">
        <f>I186</f>
        <v>522 18 00 </v>
      </c>
      <c r="J187" s="30" t="s">
        <v>38</v>
      </c>
      <c r="L187" s="125"/>
      <c r="M187" s="125"/>
      <c r="N187" s="60">
        <f>N190</f>
        <v>0</v>
      </c>
      <c r="O187" s="60">
        <f>O190</f>
        <v>0</v>
      </c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 hidden="1">
      <c r="A188" s="5" t="s">
        <v>146</v>
      </c>
      <c r="B188" s="19"/>
      <c r="C188" s="25"/>
      <c r="D188" s="30" t="e">
        <f>#REF!</f>
        <v>#REF!</v>
      </c>
      <c r="E188" s="30">
        <f>E154</f>
        <v>0</v>
      </c>
      <c r="I188" s="30" t="s">
        <v>28</v>
      </c>
      <c r="L188" s="125"/>
      <c r="M188" s="125"/>
      <c r="N188" s="61"/>
      <c r="O188" s="61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 hidden="1">
      <c r="A189" s="5" t="s">
        <v>145</v>
      </c>
      <c r="B189" s="19"/>
      <c r="C189" s="25"/>
      <c r="L189" s="125"/>
      <c r="M189" s="125"/>
      <c r="N189" s="61"/>
      <c r="O189" s="61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 hidden="1">
      <c r="A190" s="5" t="s">
        <v>146</v>
      </c>
      <c r="B190" s="19"/>
      <c r="C190" s="25"/>
      <c r="L190" s="125"/>
      <c r="M190" s="125"/>
      <c r="N190" s="60">
        <f>N191</f>
        <v>0</v>
      </c>
      <c r="O190" s="60">
        <f>O191</f>
        <v>0</v>
      </c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 hidden="1">
      <c r="A191" s="5" t="s">
        <v>145</v>
      </c>
      <c r="B191" s="19"/>
      <c r="C191" s="25"/>
      <c r="D191" s="30" t="e">
        <f>#REF!</f>
        <v>#REF!</v>
      </c>
      <c r="E191" s="30">
        <f>E154</f>
        <v>0</v>
      </c>
      <c r="I191" s="30" t="s">
        <v>32</v>
      </c>
      <c r="L191" s="125"/>
      <c r="M191" s="125"/>
      <c r="N191" s="61"/>
      <c r="O191" s="61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5" t="s">
        <v>146</v>
      </c>
      <c r="B192" s="19"/>
      <c r="C192" s="78" t="s">
        <v>181</v>
      </c>
      <c r="D192" s="32" t="s">
        <v>17</v>
      </c>
      <c r="E192" s="32" t="s">
        <v>16</v>
      </c>
      <c r="F192" s="30" t="s">
        <v>14</v>
      </c>
      <c r="G192" s="30" t="s">
        <v>100</v>
      </c>
      <c r="H192" s="30" t="s">
        <v>16</v>
      </c>
      <c r="I192" s="32" t="s">
        <v>112</v>
      </c>
      <c r="J192" s="32" t="s">
        <v>148</v>
      </c>
      <c r="K192" s="32" t="s">
        <v>271</v>
      </c>
      <c r="L192" s="127">
        <v>500</v>
      </c>
      <c r="M192" s="127">
        <v>500</v>
      </c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ht="14.25" customHeight="1">
      <c r="A193" s="27" t="s">
        <v>86</v>
      </c>
      <c r="B193" s="19"/>
      <c r="C193" s="78" t="s">
        <v>181</v>
      </c>
      <c r="D193" s="32" t="s">
        <v>17</v>
      </c>
      <c r="E193" s="32" t="s">
        <v>16</v>
      </c>
      <c r="F193" s="32" t="s">
        <v>14</v>
      </c>
      <c r="G193" s="32" t="s">
        <v>100</v>
      </c>
      <c r="H193" s="30" t="s">
        <v>16</v>
      </c>
      <c r="I193" s="32" t="s">
        <v>113</v>
      </c>
      <c r="J193" s="32"/>
      <c r="K193" s="127">
        <f>K195</f>
        <v>13</v>
      </c>
      <c r="L193" s="127">
        <f>L195</f>
        <v>126</v>
      </c>
      <c r="M193" s="127">
        <f>M195</f>
        <v>65</v>
      </c>
      <c r="N193" s="61"/>
      <c r="O193" s="61"/>
      <c r="P193" s="50"/>
      <c r="Q193" s="40"/>
      <c r="R193" s="40"/>
      <c r="S193" s="40"/>
      <c r="T193" s="40"/>
      <c r="U193" s="40"/>
      <c r="V193" s="40"/>
      <c r="W193" s="35"/>
    </row>
    <row r="194" spans="1:23" ht="14.25" customHeight="1">
      <c r="A194" s="5" t="s">
        <v>145</v>
      </c>
      <c r="B194" s="19"/>
      <c r="C194" s="78"/>
      <c r="D194" s="32"/>
      <c r="E194" s="32"/>
      <c r="I194" s="32"/>
      <c r="J194" s="32"/>
      <c r="K194" s="127"/>
      <c r="L194" s="127"/>
      <c r="M194" s="127"/>
      <c r="N194" s="61"/>
      <c r="O194" s="61"/>
      <c r="P194" s="50"/>
      <c r="Q194" s="40"/>
      <c r="R194" s="40"/>
      <c r="S194" s="40"/>
      <c r="T194" s="40"/>
      <c r="U194" s="40"/>
      <c r="V194" s="40"/>
      <c r="W194" s="35"/>
    </row>
    <row r="195" spans="1:23" ht="14.25" customHeight="1">
      <c r="A195" s="5" t="s">
        <v>146</v>
      </c>
      <c r="B195" s="19"/>
      <c r="C195" s="78" t="s">
        <v>181</v>
      </c>
      <c r="D195" s="32" t="s">
        <v>17</v>
      </c>
      <c r="E195" s="32" t="s">
        <v>16</v>
      </c>
      <c r="F195" s="32" t="s">
        <v>14</v>
      </c>
      <c r="G195" s="32" t="s">
        <v>100</v>
      </c>
      <c r="H195" s="30" t="s">
        <v>16</v>
      </c>
      <c r="I195" s="32" t="s">
        <v>113</v>
      </c>
      <c r="J195" s="32" t="s">
        <v>148</v>
      </c>
      <c r="K195" s="127">
        <v>13</v>
      </c>
      <c r="L195" s="127">
        <v>126</v>
      </c>
      <c r="M195" s="127">
        <v>65</v>
      </c>
      <c r="N195" s="61"/>
      <c r="O195" s="61"/>
      <c r="P195" s="50"/>
      <c r="Q195" s="40"/>
      <c r="R195" s="40"/>
      <c r="S195" s="40"/>
      <c r="T195" s="40"/>
      <c r="U195" s="40"/>
      <c r="V195" s="40"/>
      <c r="W195" s="35"/>
    </row>
    <row r="196" spans="1:23" ht="14.25" customHeight="1">
      <c r="A196" s="5" t="s">
        <v>207</v>
      </c>
      <c r="B196" s="19"/>
      <c r="C196" s="78" t="s">
        <v>181</v>
      </c>
      <c r="D196" s="32" t="s">
        <v>17</v>
      </c>
      <c r="E196" s="32" t="s">
        <v>16</v>
      </c>
      <c r="F196" s="32" t="s">
        <v>14</v>
      </c>
      <c r="G196" s="32" t="s">
        <v>100</v>
      </c>
      <c r="H196" s="30" t="s">
        <v>16</v>
      </c>
      <c r="I196" s="32" t="s">
        <v>182</v>
      </c>
      <c r="J196" s="32"/>
      <c r="K196" s="127">
        <f>K198</f>
        <v>220.1</v>
      </c>
      <c r="L196" s="127">
        <f>L198</f>
        <v>150</v>
      </c>
      <c r="M196" s="127">
        <f>M198</f>
        <v>150</v>
      </c>
      <c r="N196" s="61"/>
      <c r="O196" s="61"/>
      <c r="P196" s="50"/>
      <c r="Q196" s="40"/>
      <c r="R196" s="40"/>
      <c r="S196" s="40"/>
      <c r="T196" s="40"/>
      <c r="U196" s="40"/>
      <c r="V196" s="40"/>
      <c r="W196" s="35"/>
    </row>
    <row r="197" spans="1:23" ht="14.25" customHeight="1">
      <c r="A197" s="5" t="s">
        <v>145</v>
      </c>
      <c r="B197" s="19"/>
      <c r="D197" s="1"/>
      <c r="E197" s="1"/>
      <c r="F197" s="1"/>
      <c r="G197" s="1"/>
      <c r="H197" s="1"/>
      <c r="I197" s="1"/>
      <c r="J197" s="1"/>
      <c r="K197" s="128"/>
      <c r="L197" s="128"/>
      <c r="M197" s="128"/>
      <c r="N197" s="61"/>
      <c r="O197" s="61"/>
      <c r="P197" s="50"/>
      <c r="Q197" s="40"/>
      <c r="R197" s="40"/>
      <c r="S197" s="40"/>
      <c r="T197" s="40"/>
      <c r="U197" s="40"/>
      <c r="V197" s="40"/>
      <c r="W197" s="35"/>
    </row>
    <row r="198" spans="1:23" ht="14.25" customHeight="1">
      <c r="A198" s="5" t="s">
        <v>146</v>
      </c>
      <c r="B198" s="19"/>
      <c r="C198" s="78" t="s">
        <v>181</v>
      </c>
      <c r="D198" s="32" t="s">
        <v>17</v>
      </c>
      <c r="E198" s="32" t="s">
        <v>16</v>
      </c>
      <c r="F198" s="32" t="s">
        <v>14</v>
      </c>
      <c r="G198" s="32" t="s">
        <v>100</v>
      </c>
      <c r="H198" s="30" t="s">
        <v>16</v>
      </c>
      <c r="I198" s="32" t="s">
        <v>182</v>
      </c>
      <c r="J198" s="32" t="s">
        <v>148</v>
      </c>
      <c r="K198" s="127">
        <v>220.1</v>
      </c>
      <c r="L198" s="127">
        <v>150</v>
      </c>
      <c r="M198" s="127">
        <v>150</v>
      </c>
      <c r="N198" s="61"/>
      <c r="O198" s="61"/>
      <c r="P198" s="50"/>
      <c r="Q198" s="40"/>
      <c r="R198" s="40"/>
      <c r="S198" s="40"/>
      <c r="T198" s="40"/>
      <c r="U198" s="40"/>
      <c r="V198" s="40"/>
      <c r="W198" s="35"/>
    </row>
    <row r="199" spans="1:23" ht="14.25" customHeight="1">
      <c r="A199" s="27" t="s">
        <v>87</v>
      </c>
      <c r="B199" s="19"/>
      <c r="C199" s="78" t="s">
        <v>181</v>
      </c>
      <c r="D199" s="32" t="s">
        <v>17</v>
      </c>
      <c r="E199" s="32" t="s">
        <v>16</v>
      </c>
      <c r="F199" s="32" t="s">
        <v>14</v>
      </c>
      <c r="G199" s="32" t="s">
        <v>100</v>
      </c>
      <c r="H199" s="30" t="s">
        <v>16</v>
      </c>
      <c r="I199" s="32" t="s">
        <v>114</v>
      </c>
      <c r="J199" s="32"/>
      <c r="K199" s="108" t="str">
        <f>K201</f>
        <v>737,40</v>
      </c>
      <c r="L199" s="108" t="str">
        <f>L201</f>
        <v>1577,00</v>
      </c>
      <c r="M199" s="32" t="str">
        <f>M201</f>
        <v>1827,00</v>
      </c>
      <c r="N199" s="61"/>
      <c r="O199" s="61"/>
      <c r="P199" s="50"/>
      <c r="Q199" s="40"/>
      <c r="R199" s="40"/>
      <c r="S199" s="40"/>
      <c r="T199" s="40"/>
      <c r="U199" s="40"/>
      <c r="V199" s="40"/>
      <c r="W199" s="35"/>
    </row>
    <row r="200" spans="1:23" ht="14.25" customHeight="1">
      <c r="A200" s="5" t="s">
        <v>145</v>
      </c>
      <c r="B200" s="19"/>
      <c r="C200" s="78"/>
      <c r="D200" s="32"/>
      <c r="E200" s="32"/>
      <c r="I200" s="32"/>
      <c r="J200" s="32"/>
      <c r="K200" s="32"/>
      <c r="L200" s="32"/>
      <c r="M200" s="32"/>
      <c r="N200" s="61"/>
      <c r="O200" s="61"/>
      <c r="P200" s="50"/>
      <c r="Q200" s="40"/>
      <c r="R200" s="40"/>
      <c r="S200" s="40"/>
      <c r="T200" s="40"/>
      <c r="U200" s="40"/>
      <c r="V200" s="40"/>
      <c r="W200" s="35"/>
    </row>
    <row r="201" spans="1:23" ht="14.25" customHeight="1">
      <c r="A201" s="5" t="s">
        <v>146</v>
      </c>
      <c r="B201" s="19"/>
      <c r="C201" s="78" t="s">
        <v>181</v>
      </c>
      <c r="D201" s="32" t="s">
        <v>17</v>
      </c>
      <c r="E201" s="32" t="s">
        <v>16</v>
      </c>
      <c r="F201" s="32" t="s">
        <v>14</v>
      </c>
      <c r="G201" s="32" t="s">
        <v>100</v>
      </c>
      <c r="H201" s="30" t="s">
        <v>16</v>
      </c>
      <c r="I201" s="32" t="s">
        <v>114</v>
      </c>
      <c r="J201" s="32" t="s">
        <v>148</v>
      </c>
      <c r="K201" s="32" t="s">
        <v>272</v>
      </c>
      <c r="L201" s="32" t="s">
        <v>273</v>
      </c>
      <c r="M201" s="32" t="s">
        <v>274</v>
      </c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s="8" customFormat="1" ht="14.25" customHeight="1">
      <c r="A202" s="64" t="s">
        <v>10</v>
      </c>
      <c r="B202" s="24"/>
      <c r="C202" s="93" t="s">
        <v>181</v>
      </c>
      <c r="D202" s="77" t="s">
        <v>19</v>
      </c>
      <c r="E202" s="86"/>
      <c r="F202" s="86"/>
      <c r="G202" s="86"/>
      <c r="H202" s="86"/>
      <c r="I202" s="86"/>
      <c r="J202" s="112"/>
      <c r="K202" s="129">
        <f>K208+K203</f>
        <v>35.8</v>
      </c>
      <c r="L202" s="129">
        <f aca="true" t="shared" si="2" ref="K202:M204">L203</f>
        <v>4</v>
      </c>
      <c r="M202" s="126">
        <f t="shared" si="2"/>
        <v>4</v>
      </c>
      <c r="N202" s="80" t="e">
        <f>#REF!+#REF!+#REF!+#REF!+#REF!+N203</f>
        <v>#REF!</v>
      </c>
      <c r="O202" s="80" t="e">
        <f>#REF!+#REF!+#REF!+#REF!+#REF!+O203</f>
        <v>#REF!</v>
      </c>
      <c r="P202" s="81"/>
      <c r="Q202" s="82"/>
      <c r="R202" s="82"/>
      <c r="S202" s="82"/>
      <c r="T202" s="82"/>
      <c r="U202" s="82"/>
      <c r="V202" s="82"/>
      <c r="W202" s="39"/>
    </row>
    <row r="203" spans="1:23" ht="14.25" customHeight="1">
      <c r="A203" s="12" t="s">
        <v>170</v>
      </c>
      <c r="B203" s="19"/>
      <c r="C203" s="93" t="s">
        <v>181</v>
      </c>
      <c r="D203" s="14" t="str">
        <f>D$202</f>
        <v>07</v>
      </c>
      <c r="E203" s="14" t="s">
        <v>19</v>
      </c>
      <c r="F203" s="14"/>
      <c r="G203" s="14"/>
      <c r="H203" s="14"/>
      <c r="I203" s="14"/>
      <c r="J203" s="102"/>
      <c r="K203" s="130">
        <f t="shared" si="2"/>
        <v>4</v>
      </c>
      <c r="L203" s="130">
        <f t="shared" si="2"/>
        <v>4</v>
      </c>
      <c r="M203" s="126">
        <f t="shared" si="2"/>
        <v>4</v>
      </c>
      <c r="N203" s="18" t="e">
        <f>N205+#REF!+#REF!</f>
        <v>#REF!</v>
      </c>
      <c r="O203" s="18" t="e">
        <f>O205+#REF!+#REF!</f>
        <v>#REF!</v>
      </c>
      <c r="P203" s="51"/>
      <c r="Q203" s="16"/>
      <c r="R203" s="16"/>
      <c r="S203" s="16"/>
      <c r="T203" s="16"/>
      <c r="U203" s="16"/>
      <c r="V203" s="16"/>
      <c r="W203" s="35"/>
    </row>
    <row r="204" spans="1:23" ht="14.25" customHeight="1">
      <c r="A204" s="5" t="s">
        <v>124</v>
      </c>
      <c r="B204" s="19"/>
      <c r="C204" s="78" t="s">
        <v>181</v>
      </c>
      <c r="D204" s="32" t="s">
        <v>19</v>
      </c>
      <c r="E204" s="32" t="s">
        <v>19</v>
      </c>
      <c r="F204" s="32" t="s">
        <v>94</v>
      </c>
      <c r="G204" s="32" t="s">
        <v>98</v>
      </c>
      <c r="H204" s="32" t="s">
        <v>104</v>
      </c>
      <c r="I204" s="32" t="s">
        <v>108</v>
      </c>
      <c r="J204" s="102"/>
      <c r="K204" s="130">
        <f t="shared" si="2"/>
        <v>4</v>
      </c>
      <c r="L204" s="130">
        <f t="shared" si="2"/>
        <v>4</v>
      </c>
      <c r="M204" s="127">
        <f t="shared" si="2"/>
        <v>4</v>
      </c>
      <c r="N204" s="18"/>
      <c r="O204" s="18"/>
      <c r="P204" s="51"/>
      <c r="Q204" s="16"/>
      <c r="R204" s="16"/>
      <c r="S204" s="16"/>
      <c r="T204" s="16"/>
      <c r="U204" s="16"/>
      <c r="V204" s="16"/>
      <c r="W204" s="35"/>
    </row>
    <row r="205" spans="1:23" s="2" customFormat="1" ht="14.25" customHeight="1">
      <c r="A205" s="5" t="s">
        <v>88</v>
      </c>
      <c r="B205" s="19"/>
      <c r="C205" s="78" t="s">
        <v>181</v>
      </c>
      <c r="D205" s="30" t="str">
        <f>D$202</f>
        <v>07</v>
      </c>
      <c r="E205" s="30" t="str">
        <f>E$203</f>
        <v>07</v>
      </c>
      <c r="F205" s="30" t="s">
        <v>94</v>
      </c>
      <c r="G205" s="30" t="s">
        <v>98</v>
      </c>
      <c r="H205" s="30" t="s">
        <v>104</v>
      </c>
      <c r="I205" s="30" t="s">
        <v>115</v>
      </c>
      <c r="J205" s="107"/>
      <c r="K205" s="125">
        <f>K207</f>
        <v>4</v>
      </c>
      <c r="L205" s="125">
        <f>L207</f>
        <v>4</v>
      </c>
      <c r="M205" s="127">
        <f>M207</f>
        <v>4</v>
      </c>
      <c r="N205" s="15" t="e">
        <f>#REF!</f>
        <v>#REF!</v>
      </c>
      <c r="O205" s="15" t="e">
        <f>#REF!</f>
        <v>#REF!</v>
      </c>
      <c r="P205" s="50"/>
      <c r="Q205" s="40"/>
      <c r="R205" s="40"/>
      <c r="S205" s="40"/>
      <c r="T205" s="40"/>
      <c r="U205" s="40"/>
      <c r="V205" s="40"/>
      <c r="W205" s="42"/>
    </row>
    <row r="206" spans="1:23" ht="14.25" customHeight="1">
      <c r="A206" s="5" t="s">
        <v>145</v>
      </c>
      <c r="B206" s="19"/>
      <c r="C206" s="25"/>
      <c r="D206" s="75"/>
      <c r="E206" s="75"/>
      <c r="F206" s="75"/>
      <c r="G206" s="75"/>
      <c r="H206" s="75"/>
      <c r="I206" s="75"/>
      <c r="J206" s="75"/>
      <c r="K206" s="128"/>
      <c r="L206" s="128"/>
      <c r="M206" s="128"/>
      <c r="N206" s="61"/>
      <c r="O206" s="61"/>
      <c r="P206" s="50"/>
      <c r="Q206" s="40"/>
      <c r="R206" s="40"/>
      <c r="S206" s="40"/>
      <c r="T206" s="40"/>
      <c r="U206" s="40"/>
      <c r="V206" s="40"/>
      <c r="W206" s="35"/>
    </row>
    <row r="207" spans="1:23" ht="14.25" customHeight="1">
      <c r="A207" s="5" t="s">
        <v>146</v>
      </c>
      <c r="B207" s="19"/>
      <c r="C207" s="78" t="s">
        <v>181</v>
      </c>
      <c r="D207" s="30" t="str">
        <f>D$202</f>
        <v>07</v>
      </c>
      <c r="E207" s="30" t="str">
        <f>E$203</f>
        <v>07</v>
      </c>
      <c r="F207" s="30" t="s">
        <v>94</v>
      </c>
      <c r="G207" s="30" t="s">
        <v>98</v>
      </c>
      <c r="H207" s="30" t="s">
        <v>104</v>
      </c>
      <c r="I207" s="30" t="s">
        <v>115</v>
      </c>
      <c r="J207" s="30" t="s">
        <v>148</v>
      </c>
      <c r="K207" s="125">
        <v>4</v>
      </c>
      <c r="L207" s="125">
        <v>4</v>
      </c>
      <c r="M207" s="125">
        <v>4</v>
      </c>
      <c r="N207" s="61"/>
      <c r="O207" s="61"/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>
      <c r="A208" s="117" t="s">
        <v>197</v>
      </c>
      <c r="B208" s="19"/>
      <c r="C208" s="93" t="s">
        <v>181</v>
      </c>
      <c r="D208" s="33" t="s">
        <v>19</v>
      </c>
      <c r="E208" s="33" t="s">
        <v>85</v>
      </c>
      <c r="F208" s="33"/>
      <c r="G208" s="33"/>
      <c r="H208" s="33"/>
      <c r="I208" s="33"/>
      <c r="J208" s="33"/>
      <c r="K208" s="122">
        <f>K209+K218</f>
        <v>31.8</v>
      </c>
      <c r="L208" s="126">
        <f>L209</f>
        <v>0</v>
      </c>
      <c r="M208" s="126">
        <f>M209</f>
        <v>0</v>
      </c>
      <c r="N208" s="61"/>
      <c r="O208" s="61"/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>
      <c r="A209" s="118" t="s">
        <v>198</v>
      </c>
      <c r="B209" s="19"/>
      <c r="C209" s="78" t="s">
        <v>181</v>
      </c>
      <c r="D209" s="30" t="s">
        <v>19</v>
      </c>
      <c r="E209" s="30" t="s">
        <v>85</v>
      </c>
      <c r="F209" s="30" t="s">
        <v>94</v>
      </c>
      <c r="G209" s="30" t="s">
        <v>98</v>
      </c>
      <c r="H209" s="30" t="s">
        <v>104</v>
      </c>
      <c r="I209" s="32" t="s">
        <v>108</v>
      </c>
      <c r="K209" s="120" t="str">
        <f>K215</f>
        <v>8,50</v>
      </c>
      <c r="L209" s="125">
        <f>L215</f>
        <v>0</v>
      </c>
      <c r="M209" s="125">
        <f>M215</f>
        <v>0</v>
      </c>
      <c r="N209" s="61"/>
      <c r="O209" s="61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>
      <c r="A210" s="5" t="s">
        <v>199</v>
      </c>
      <c r="B210" s="19"/>
      <c r="C210" s="78"/>
      <c r="K210" s="119"/>
      <c r="L210" s="125"/>
      <c r="M210" s="125"/>
      <c r="N210" s="61"/>
      <c r="O210" s="61"/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>
      <c r="A211" s="5" t="s">
        <v>200</v>
      </c>
      <c r="B211" s="19"/>
      <c r="C211" s="78"/>
      <c r="K211" s="119"/>
      <c r="L211" s="125"/>
      <c r="M211" s="125"/>
      <c r="N211" s="61"/>
      <c r="O211" s="61"/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>
      <c r="A212" s="5" t="s">
        <v>201</v>
      </c>
      <c r="B212" s="19"/>
      <c r="C212" s="78"/>
      <c r="K212" s="119"/>
      <c r="L212" s="125"/>
      <c r="M212" s="125"/>
      <c r="N212" s="61"/>
      <c r="O212" s="61"/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>
      <c r="A213" s="5" t="s">
        <v>202</v>
      </c>
      <c r="B213" s="19"/>
      <c r="C213" s="78"/>
      <c r="K213" s="119"/>
      <c r="L213" s="125"/>
      <c r="M213" s="125"/>
      <c r="N213" s="61"/>
      <c r="O213" s="61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>
      <c r="A214" s="5" t="s">
        <v>203</v>
      </c>
      <c r="B214" s="19"/>
      <c r="C214" s="78"/>
      <c r="K214" s="119"/>
      <c r="L214" s="125"/>
      <c r="M214" s="125"/>
      <c r="N214" s="61"/>
      <c r="O214" s="61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>
      <c r="A215" s="5" t="s">
        <v>204</v>
      </c>
      <c r="B215" s="19"/>
      <c r="C215" s="78" t="s">
        <v>181</v>
      </c>
      <c r="D215" s="30" t="s">
        <v>19</v>
      </c>
      <c r="E215" s="30" t="s">
        <v>85</v>
      </c>
      <c r="F215" s="30" t="s">
        <v>94</v>
      </c>
      <c r="G215" s="30" t="s">
        <v>98</v>
      </c>
      <c r="H215" s="30" t="s">
        <v>104</v>
      </c>
      <c r="I215" s="30" t="s">
        <v>205</v>
      </c>
      <c r="K215" s="30" t="str">
        <f>K216</f>
        <v>8,50</v>
      </c>
      <c r="L215" s="125">
        <f>L216</f>
        <v>0</v>
      </c>
      <c r="M215" s="125">
        <f>M216</f>
        <v>0</v>
      </c>
      <c r="N215" s="61"/>
      <c r="O215" s="61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>
      <c r="A216" s="5" t="s">
        <v>145</v>
      </c>
      <c r="B216" s="19"/>
      <c r="C216" s="78" t="s">
        <v>181</v>
      </c>
      <c r="D216" s="30" t="s">
        <v>19</v>
      </c>
      <c r="E216" s="30" t="s">
        <v>85</v>
      </c>
      <c r="F216" s="30" t="s">
        <v>94</v>
      </c>
      <c r="G216" s="30" t="s">
        <v>98</v>
      </c>
      <c r="H216" s="30" t="s">
        <v>104</v>
      </c>
      <c r="I216" s="30" t="s">
        <v>205</v>
      </c>
      <c r="J216" s="30" t="s">
        <v>148</v>
      </c>
      <c r="K216" s="30" t="s">
        <v>206</v>
      </c>
      <c r="L216" s="125">
        <f>L218</f>
        <v>0</v>
      </c>
      <c r="M216" s="125">
        <f>M218</f>
        <v>0</v>
      </c>
      <c r="N216" s="61"/>
      <c r="O216" s="61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>
      <c r="A217" s="5" t="s">
        <v>146</v>
      </c>
      <c r="B217" s="19"/>
      <c r="C217" s="78"/>
      <c r="L217" s="125"/>
      <c r="M217" s="125"/>
      <c r="N217" s="61"/>
      <c r="O217" s="61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>
      <c r="A218" s="5" t="s">
        <v>198</v>
      </c>
      <c r="B218" s="19"/>
      <c r="C218" s="78" t="s">
        <v>181</v>
      </c>
      <c r="D218" s="30" t="s">
        <v>19</v>
      </c>
      <c r="E218" s="30" t="s">
        <v>85</v>
      </c>
      <c r="F218" s="30" t="s">
        <v>94</v>
      </c>
      <c r="G218" s="30" t="s">
        <v>98</v>
      </c>
      <c r="H218" s="30" t="s">
        <v>104</v>
      </c>
      <c r="I218" s="30" t="s">
        <v>108</v>
      </c>
      <c r="K218" s="120">
        <f>K228+K234+K222</f>
        <v>23.3</v>
      </c>
      <c r="L218" s="125">
        <v>0</v>
      </c>
      <c r="M218" s="125">
        <v>0</v>
      </c>
      <c r="N218" s="61"/>
      <c r="O218" s="61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>
      <c r="A219" s="5" t="s">
        <v>215</v>
      </c>
      <c r="B219" s="19"/>
      <c r="C219" s="78"/>
      <c r="K219" s="120"/>
      <c r="L219" s="125"/>
      <c r="M219" s="125"/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>
      <c r="A220" s="5" t="s">
        <v>216</v>
      </c>
      <c r="B220" s="19"/>
      <c r="C220" s="78"/>
      <c r="K220" s="120"/>
      <c r="L220" s="125"/>
      <c r="M220" s="125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>
      <c r="A221" s="5" t="s">
        <v>217</v>
      </c>
      <c r="B221" s="19"/>
      <c r="C221" s="78"/>
      <c r="K221" s="120"/>
      <c r="L221" s="125"/>
      <c r="M221" s="125"/>
      <c r="N221" s="61"/>
      <c r="O221" s="61"/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>
      <c r="A222" s="5" t="s">
        <v>238</v>
      </c>
      <c r="B222" s="19"/>
      <c r="C222" s="78" t="s">
        <v>181</v>
      </c>
      <c r="D222" s="30" t="s">
        <v>19</v>
      </c>
      <c r="E222" s="30" t="s">
        <v>85</v>
      </c>
      <c r="F222" s="30" t="s">
        <v>94</v>
      </c>
      <c r="G222" s="30" t="s">
        <v>98</v>
      </c>
      <c r="H222" s="30" t="s">
        <v>104</v>
      </c>
      <c r="I222" s="30" t="s">
        <v>239</v>
      </c>
      <c r="K222" s="120">
        <f>K224</f>
        <v>16.7</v>
      </c>
      <c r="L222" s="125">
        <f>L224</f>
        <v>0</v>
      </c>
      <c r="M222" s="125">
        <f>M224</f>
        <v>0</v>
      </c>
      <c r="N222" s="61"/>
      <c r="O222" s="61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>
      <c r="A223" s="5" t="s">
        <v>145</v>
      </c>
      <c r="B223" s="19"/>
      <c r="C223" s="78"/>
      <c r="K223" s="120"/>
      <c r="L223" s="125"/>
      <c r="M223" s="125"/>
      <c r="N223" s="61"/>
      <c r="O223" s="61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>
      <c r="A224" s="5" t="s">
        <v>146</v>
      </c>
      <c r="B224" s="19"/>
      <c r="C224" s="78" t="s">
        <v>181</v>
      </c>
      <c r="D224" s="30" t="s">
        <v>19</v>
      </c>
      <c r="E224" s="30" t="s">
        <v>85</v>
      </c>
      <c r="F224" s="30" t="s">
        <v>94</v>
      </c>
      <c r="G224" s="30" t="s">
        <v>98</v>
      </c>
      <c r="H224" s="30" t="s">
        <v>104</v>
      </c>
      <c r="I224" s="30" t="s">
        <v>239</v>
      </c>
      <c r="J224" s="30" t="s">
        <v>148</v>
      </c>
      <c r="K224" s="120">
        <v>16.7</v>
      </c>
      <c r="L224" s="125">
        <v>0</v>
      </c>
      <c r="M224" s="125">
        <v>0</v>
      </c>
      <c r="N224" s="61"/>
      <c r="O224" s="61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215</v>
      </c>
      <c r="B225" s="19"/>
      <c r="C225" s="78"/>
      <c r="K225" s="120"/>
      <c r="L225" s="125"/>
      <c r="M225" s="125"/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>
      <c r="A226" s="5" t="s">
        <v>216</v>
      </c>
      <c r="B226" s="19"/>
      <c r="C226" s="78"/>
      <c r="K226" s="120"/>
      <c r="L226" s="125"/>
      <c r="M226" s="125"/>
      <c r="N226" s="61"/>
      <c r="O226" s="61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>
      <c r="A227" s="5" t="s">
        <v>217</v>
      </c>
      <c r="B227" s="19"/>
      <c r="C227" s="78"/>
      <c r="K227" s="120"/>
      <c r="L227" s="125"/>
      <c r="M227" s="125"/>
      <c r="N227" s="61"/>
      <c r="O227" s="61"/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>
      <c r="A228" s="5" t="s">
        <v>237</v>
      </c>
      <c r="B228" s="19"/>
      <c r="C228" s="78" t="s">
        <v>181</v>
      </c>
      <c r="D228" s="30" t="s">
        <v>19</v>
      </c>
      <c r="E228" s="30" t="s">
        <v>85</v>
      </c>
      <c r="F228" s="30" t="s">
        <v>94</v>
      </c>
      <c r="G228" s="30" t="s">
        <v>98</v>
      </c>
      <c r="H228" s="30" t="s">
        <v>104</v>
      </c>
      <c r="I228" s="30" t="s">
        <v>226</v>
      </c>
      <c r="K228" s="125">
        <f>K230</f>
        <v>0.7</v>
      </c>
      <c r="L228" s="125">
        <f>L230</f>
        <v>0</v>
      </c>
      <c r="M228" s="125">
        <f>M230</f>
        <v>0</v>
      </c>
      <c r="N228" s="61"/>
      <c r="O228" s="61"/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>
      <c r="A229" s="5" t="s">
        <v>145</v>
      </c>
      <c r="B229" s="19"/>
      <c r="C229" s="78"/>
      <c r="K229" s="125"/>
      <c r="L229" s="125"/>
      <c r="M229" s="125"/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>
      <c r="A230" s="5" t="s">
        <v>146</v>
      </c>
      <c r="B230" s="19"/>
      <c r="C230" s="78" t="s">
        <v>181</v>
      </c>
      <c r="D230" s="30" t="s">
        <v>19</v>
      </c>
      <c r="E230" s="30" t="s">
        <v>85</v>
      </c>
      <c r="F230" s="30" t="s">
        <v>94</v>
      </c>
      <c r="G230" s="30" t="s">
        <v>98</v>
      </c>
      <c r="H230" s="30" t="s">
        <v>104</v>
      </c>
      <c r="I230" s="30" t="s">
        <v>226</v>
      </c>
      <c r="J230" s="30" t="s">
        <v>148</v>
      </c>
      <c r="K230" s="125">
        <v>0.7</v>
      </c>
      <c r="L230" s="125">
        <v>0</v>
      </c>
      <c r="M230" s="125">
        <v>0</v>
      </c>
      <c r="N230" s="61"/>
      <c r="O230" s="61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>
      <c r="A231" s="123" t="s">
        <v>218</v>
      </c>
      <c r="B231" s="19"/>
      <c r="C231" s="78"/>
      <c r="K231" s="125"/>
      <c r="L231" s="125"/>
      <c r="M231" s="125"/>
      <c r="N231" s="61"/>
      <c r="O231" s="61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>
      <c r="A232" s="123" t="s">
        <v>219</v>
      </c>
      <c r="B232" s="19"/>
      <c r="C232" s="78"/>
      <c r="K232" s="125"/>
      <c r="L232" s="125"/>
      <c r="M232" s="125"/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123" t="s">
        <v>217</v>
      </c>
      <c r="B233" s="19"/>
      <c r="C233" s="78"/>
      <c r="K233" s="125"/>
      <c r="L233" s="125"/>
      <c r="M233" s="125"/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123" t="s">
        <v>255</v>
      </c>
      <c r="B234" s="19"/>
      <c r="C234" s="78" t="s">
        <v>181</v>
      </c>
      <c r="D234" s="30" t="s">
        <v>19</v>
      </c>
      <c r="E234" s="30" t="s">
        <v>85</v>
      </c>
      <c r="F234" s="30" t="s">
        <v>94</v>
      </c>
      <c r="G234" s="30" t="s">
        <v>98</v>
      </c>
      <c r="H234" s="30" t="s">
        <v>104</v>
      </c>
      <c r="I234" s="30" t="s">
        <v>220</v>
      </c>
      <c r="K234" s="125">
        <f>K236</f>
        <v>5.9</v>
      </c>
      <c r="L234" s="125">
        <f>L236</f>
        <v>0</v>
      </c>
      <c r="M234" s="125">
        <f>M236</f>
        <v>0</v>
      </c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116" t="s">
        <v>194</v>
      </c>
      <c r="B235" s="19"/>
      <c r="C235" s="78"/>
      <c r="K235" s="125"/>
      <c r="L235" s="125"/>
      <c r="M235" s="125"/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5" t="s">
        <v>146</v>
      </c>
      <c r="B236" s="19"/>
      <c r="C236" s="78" t="s">
        <v>181</v>
      </c>
      <c r="D236" s="30" t="s">
        <v>19</v>
      </c>
      <c r="E236" s="30" t="s">
        <v>85</v>
      </c>
      <c r="F236" s="30" t="s">
        <v>94</v>
      </c>
      <c r="G236" s="30" t="s">
        <v>98</v>
      </c>
      <c r="H236" s="30" t="s">
        <v>104</v>
      </c>
      <c r="I236" s="30" t="s">
        <v>220</v>
      </c>
      <c r="J236" s="30" t="s">
        <v>148</v>
      </c>
      <c r="K236" s="125">
        <v>5.9</v>
      </c>
      <c r="L236" s="125">
        <v>0</v>
      </c>
      <c r="M236" s="125">
        <v>0</v>
      </c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s="4" customFormat="1" ht="14.25" customHeight="1">
      <c r="A237" s="64" t="s">
        <v>171</v>
      </c>
      <c r="B237" s="87"/>
      <c r="C237" s="93" t="s">
        <v>181</v>
      </c>
      <c r="D237" s="33" t="s">
        <v>20</v>
      </c>
      <c r="E237" s="32"/>
      <c r="F237" s="32"/>
      <c r="G237" s="32"/>
      <c r="H237" s="32"/>
      <c r="I237" s="32"/>
      <c r="J237" s="32"/>
      <c r="K237" s="109">
        <f aca="true" t="shared" si="3" ref="K237:M238">K238</f>
        <v>2294.7999999999997</v>
      </c>
      <c r="L237" s="109">
        <f t="shared" si="3"/>
        <v>1852.1</v>
      </c>
      <c r="M237" s="102">
        <f t="shared" si="3"/>
        <v>1852.1</v>
      </c>
      <c r="N237" s="80" t="e">
        <f>#REF!+#REF!+#REF!+#REF!</f>
        <v>#REF!</v>
      </c>
      <c r="O237" s="80" t="e">
        <f>#REF!+#REF!+#REF!+#REF!</f>
        <v>#REF!</v>
      </c>
      <c r="P237" s="81"/>
      <c r="Q237" s="82"/>
      <c r="R237" s="82"/>
      <c r="S237" s="82"/>
      <c r="T237" s="82"/>
      <c r="U237" s="82"/>
      <c r="V237" s="82"/>
      <c r="W237" s="47"/>
    </row>
    <row r="238" spans="1:23" s="2" customFormat="1" ht="14.25" customHeight="1">
      <c r="A238" s="20" t="s">
        <v>24</v>
      </c>
      <c r="B238" s="17"/>
      <c r="C238" s="93" t="s">
        <v>181</v>
      </c>
      <c r="D238" s="14" t="s">
        <v>20</v>
      </c>
      <c r="E238" s="14" t="s">
        <v>14</v>
      </c>
      <c r="F238" s="14"/>
      <c r="G238" s="14"/>
      <c r="H238" s="14"/>
      <c r="I238" s="14"/>
      <c r="J238" s="14"/>
      <c r="K238" s="102">
        <f>K239</f>
        <v>2294.7999999999997</v>
      </c>
      <c r="L238" s="102">
        <f t="shared" si="3"/>
        <v>1852.1</v>
      </c>
      <c r="M238" s="102">
        <f t="shared" si="3"/>
        <v>1852.1</v>
      </c>
      <c r="N238" s="18"/>
      <c r="O238" s="18"/>
      <c r="P238" s="51"/>
      <c r="Q238" s="16"/>
      <c r="R238" s="16"/>
      <c r="S238" s="16"/>
      <c r="T238" s="16"/>
      <c r="U238" s="16"/>
      <c r="V238" s="16"/>
      <c r="W238" s="42"/>
    </row>
    <row r="239" spans="1:23" s="2" customFormat="1" ht="14.25" customHeight="1">
      <c r="A239" s="5" t="s">
        <v>124</v>
      </c>
      <c r="B239" s="17"/>
      <c r="C239" s="78" t="s">
        <v>181</v>
      </c>
      <c r="D239" s="32" t="s">
        <v>20</v>
      </c>
      <c r="E239" s="32" t="s">
        <v>14</v>
      </c>
      <c r="F239" s="32" t="s">
        <v>94</v>
      </c>
      <c r="G239" s="32" t="s">
        <v>98</v>
      </c>
      <c r="H239" s="32" t="s">
        <v>104</v>
      </c>
      <c r="I239" s="32" t="s">
        <v>108</v>
      </c>
      <c r="J239" s="14"/>
      <c r="K239" s="108">
        <f>K240+K243+K249</f>
        <v>2294.7999999999997</v>
      </c>
      <c r="L239" s="108">
        <f>L240+L243</f>
        <v>1852.1</v>
      </c>
      <c r="M239" s="108">
        <f>M240+M243</f>
        <v>1852.1</v>
      </c>
      <c r="N239" s="18"/>
      <c r="O239" s="18"/>
      <c r="P239" s="51"/>
      <c r="Q239" s="16"/>
      <c r="R239" s="16"/>
      <c r="S239" s="16"/>
      <c r="T239" s="16"/>
      <c r="U239" s="16"/>
      <c r="V239" s="16"/>
      <c r="W239" s="42"/>
    </row>
    <row r="240" spans="1:23" s="2" customFormat="1" ht="14.25" customHeight="1">
      <c r="A240" s="22" t="s">
        <v>89</v>
      </c>
      <c r="B240" s="17"/>
      <c r="C240" s="78" t="s">
        <v>181</v>
      </c>
      <c r="D240" s="32" t="s">
        <v>20</v>
      </c>
      <c r="E240" s="32" t="s">
        <v>14</v>
      </c>
      <c r="F240" s="32" t="s">
        <v>94</v>
      </c>
      <c r="G240" s="32" t="s">
        <v>98</v>
      </c>
      <c r="H240" s="32" t="s">
        <v>104</v>
      </c>
      <c r="I240" s="32" t="s">
        <v>116</v>
      </c>
      <c r="J240" s="32"/>
      <c r="K240" s="127">
        <f>K242</f>
        <v>2</v>
      </c>
      <c r="L240" s="127">
        <f>L242</f>
        <v>2</v>
      </c>
      <c r="M240" s="127">
        <f>M242</f>
        <v>2</v>
      </c>
      <c r="N240" s="18"/>
      <c r="O240" s="18"/>
      <c r="P240" s="51"/>
      <c r="Q240" s="16"/>
      <c r="R240" s="16"/>
      <c r="S240" s="16"/>
      <c r="T240" s="16"/>
      <c r="U240" s="16"/>
      <c r="V240" s="16"/>
      <c r="W240" s="42"/>
    </row>
    <row r="241" spans="1:23" ht="14.25" customHeight="1">
      <c r="A241" s="5" t="s">
        <v>145</v>
      </c>
      <c r="B241" s="19"/>
      <c r="C241" s="25"/>
      <c r="K241" s="125"/>
      <c r="L241" s="125"/>
      <c r="M241" s="125"/>
      <c r="N241" s="56">
        <f>11260+2858</f>
        <v>14118</v>
      </c>
      <c r="O241" s="56">
        <f>11613+2889</f>
        <v>14502</v>
      </c>
      <c r="P241" s="50"/>
      <c r="Q241" s="40"/>
      <c r="R241" s="40"/>
      <c r="S241" s="40"/>
      <c r="T241" s="40"/>
      <c r="U241" s="40"/>
      <c r="V241" s="40"/>
      <c r="W241" s="35"/>
    </row>
    <row r="242" spans="1:23" s="8" customFormat="1" ht="14.25" customHeight="1">
      <c r="A242" s="5" t="s">
        <v>146</v>
      </c>
      <c r="B242" s="24"/>
      <c r="C242" s="78" t="s">
        <v>181</v>
      </c>
      <c r="D242" s="30" t="s">
        <v>20</v>
      </c>
      <c r="E242" s="30" t="str">
        <f>E238</f>
        <v>01</v>
      </c>
      <c r="F242" s="32" t="s">
        <v>94</v>
      </c>
      <c r="G242" s="32" t="s">
        <v>98</v>
      </c>
      <c r="H242" s="32" t="s">
        <v>104</v>
      </c>
      <c r="I242" s="32" t="s">
        <v>116</v>
      </c>
      <c r="J242" s="30" t="s">
        <v>148</v>
      </c>
      <c r="K242" s="125">
        <v>2</v>
      </c>
      <c r="L242" s="125">
        <v>2</v>
      </c>
      <c r="M242" s="125">
        <v>2</v>
      </c>
      <c r="N242" s="83"/>
      <c r="O242" s="83"/>
      <c r="P242" s="84"/>
      <c r="Q242" s="85"/>
      <c r="R242" s="85"/>
      <c r="S242" s="85"/>
      <c r="T242" s="85"/>
      <c r="U242" s="85"/>
      <c r="V242" s="85"/>
      <c r="W242" s="39"/>
    </row>
    <row r="243" spans="1:23" s="8" customFormat="1" ht="14.25" customHeight="1">
      <c r="A243" s="3" t="s">
        <v>172</v>
      </c>
      <c r="B243" s="24"/>
      <c r="C243" s="78" t="s">
        <v>181</v>
      </c>
      <c r="D243" s="30" t="s">
        <v>20</v>
      </c>
      <c r="E243" s="30" t="s">
        <v>14</v>
      </c>
      <c r="F243" s="30" t="s">
        <v>94</v>
      </c>
      <c r="G243" s="30" t="s">
        <v>98</v>
      </c>
      <c r="H243" s="30" t="s">
        <v>104</v>
      </c>
      <c r="I243" s="30" t="s">
        <v>117</v>
      </c>
      <c r="J243" s="30"/>
      <c r="K243" s="107">
        <f>K244</f>
        <v>1925.1</v>
      </c>
      <c r="L243" s="107">
        <f>L244</f>
        <v>1850.1</v>
      </c>
      <c r="M243" s="107">
        <f>M244</f>
        <v>1850.1</v>
      </c>
      <c r="N243" s="83"/>
      <c r="O243" s="83"/>
      <c r="P243" s="84"/>
      <c r="Q243" s="85"/>
      <c r="R243" s="85"/>
      <c r="S243" s="85"/>
      <c r="T243" s="85"/>
      <c r="U243" s="85"/>
      <c r="V243" s="85"/>
      <c r="W243" s="39"/>
    </row>
    <row r="244" spans="1:23" s="8" customFormat="1" ht="14.25" customHeight="1">
      <c r="A244" s="3" t="s">
        <v>174</v>
      </c>
      <c r="B244" s="24"/>
      <c r="C244" s="78" t="s">
        <v>181</v>
      </c>
      <c r="D244" s="30" t="s">
        <v>20</v>
      </c>
      <c r="E244" s="30" t="s">
        <v>14</v>
      </c>
      <c r="F244" s="30" t="s">
        <v>94</v>
      </c>
      <c r="G244" s="30" t="s">
        <v>98</v>
      </c>
      <c r="H244" s="30" t="s">
        <v>104</v>
      </c>
      <c r="I244" s="30" t="s">
        <v>117</v>
      </c>
      <c r="J244" s="30" t="s">
        <v>173</v>
      </c>
      <c r="K244" s="125">
        <v>1925.1</v>
      </c>
      <c r="L244" s="107">
        <v>1850.1</v>
      </c>
      <c r="M244" s="125">
        <v>1850.1</v>
      </c>
      <c r="N244" s="83"/>
      <c r="O244" s="83"/>
      <c r="P244" s="84"/>
      <c r="Q244" s="85"/>
      <c r="R244" s="85"/>
      <c r="S244" s="85"/>
      <c r="T244" s="85"/>
      <c r="U244" s="85"/>
      <c r="V244" s="85"/>
      <c r="W244" s="39"/>
    </row>
    <row r="245" spans="1:23" s="8" customFormat="1" ht="14.25" customHeight="1" hidden="1">
      <c r="A245" s="3"/>
      <c r="B245" s="24"/>
      <c r="C245" s="25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83"/>
      <c r="O245" s="83"/>
      <c r="P245" s="84"/>
      <c r="Q245" s="85"/>
      <c r="R245" s="85"/>
      <c r="S245" s="85"/>
      <c r="T245" s="85"/>
      <c r="U245" s="85"/>
      <c r="V245" s="85"/>
      <c r="W245" s="39"/>
    </row>
    <row r="246" spans="1:23" s="8" customFormat="1" ht="14.25" customHeight="1">
      <c r="A246" s="124" t="s">
        <v>221</v>
      </c>
      <c r="B246" s="24"/>
      <c r="C246" s="25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83"/>
      <c r="O246" s="83"/>
      <c r="P246" s="84"/>
      <c r="Q246" s="85"/>
      <c r="R246" s="85"/>
      <c r="S246" s="85"/>
      <c r="T246" s="85"/>
      <c r="U246" s="85"/>
      <c r="V246" s="85"/>
      <c r="W246" s="39"/>
    </row>
    <row r="247" spans="1:23" s="8" customFormat="1" ht="14.25" customHeight="1">
      <c r="A247" s="124" t="s">
        <v>222</v>
      </c>
      <c r="B247" s="24"/>
      <c r="C247" s="25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83"/>
      <c r="O247" s="83"/>
      <c r="P247" s="84"/>
      <c r="Q247" s="85"/>
      <c r="R247" s="85"/>
      <c r="S247" s="85"/>
      <c r="T247" s="85"/>
      <c r="U247" s="85"/>
      <c r="V247" s="85"/>
      <c r="W247" s="39"/>
    </row>
    <row r="248" spans="1:23" s="8" customFormat="1" ht="14.25" customHeight="1">
      <c r="A248" s="124" t="s">
        <v>223</v>
      </c>
      <c r="B248" s="24"/>
      <c r="C248" s="25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83"/>
      <c r="O248" s="83"/>
      <c r="P248" s="84"/>
      <c r="Q248" s="85"/>
      <c r="R248" s="85"/>
      <c r="S248" s="85"/>
      <c r="T248" s="85"/>
      <c r="U248" s="85"/>
      <c r="V248" s="85"/>
      <c r="W248" s="39"/>
    </row>
    <row r="249" spans="1:23" s="8" customFormat="1" ht="14.25" customHeight="1">
      <c r="A249" s="124" t="s">
        <v>224</v>
      </c>
      <c r="B249" s="24"/>
      <c r="C249" s="93" t="s">
        <v>181</v>
      </c>
      <c r="D249" s="33" t="s">
        <v>20</v>
      </c>
      <c r="E249" s="33" t="s">
        <v>14</v>
      </c>
      <c r="F249" s="33" t="s">
        <v>94</v>
      </c>
      <c r="G249" s="33" t="s">
        <v>98</v>
      </c>
      <c r="H249" s="33" t="s">
        <v>104</v>
      </c>
      <c r="I249" s="33" t="s">
        <v>225</v>
      </c>
      <c r="J249" s="30"/>
      <c r="K249" s="122" t="str">
        <f>K250</f>
        <v>367,70</v>
      </c>
      <c r="L249" s="126">
        <f>L250</f>
        <v>0</v>
      </c>
      <c r="M249" s="126">
        <f>M250</f>
        <v>0</v>
      </c>
      <c r="N249" s="83"/>
      <c r="O249" s="83"/>
      <c r="P249" s="84"/>
      <c r="Q249" s="85"/>
      <c r="R249" s="85"/>
      <c r="S249" s="85"/>
      <c r="T249" s="85"/>
      <c r="U249" s="85"/>
      <c r="V249" s="85"/>
      <c r="W249" s="39"/>
    </row>
    <row r="250" spans="1:23" s="8" customFormat="1" ht="14.25" customHeight="1">
      <c r="A250" s="123" t="s">
        <v>174</v>
      </c>
      <c r="B250" s="24"/>
      <c r="C250" s="78" t="s">
        <v>181</v>
      </c>
      <c r="D250" s="30" t="s">
        <v>20</v>
      </c>
      <c r="E250" s="30" t="s">
        <v>14</v>
      </c>
      <c r="F250" s="30" t="s">
        <v>94</v>
      </c>
      <c r="G250" s="30" t="s">
        <v>98</v>
      </c>
      <c r="H250" s="30" t="s">
        <v>104</v>
      </c>
      <c r="I250" s="30" t="s">
        <v>225</v>
      </c>
      <c r="J250" s="30" t="s">
        <v>173</v>
      </c>
      <c r="K250" s="30" t="s">
        <v>275</v>
      </c>
      <c r="L250" s="125">
        <v>0</v>
      </c>
      <c r="M250" s="125">
        <v>0</v>
      </c>
      <c r="N250" s="83"/>
      <c r="O250" s="83"/>
      <c r="P250" s="84"/>
      <c r="Q250" s="85"/>
      <c r="R250" s="85"/>
      <c r="S250" s="85"/>
      <c r="T250" s="85"/>
      <c r="U250" s="85"/>
      <c r="V250" s="85"/>
      <c r="W250" s="39"/>
    </row>
    <row r="251" spans="1:23" s="8" customFormat="1" ht="14.25" customHeight="1">
      <c r="A251" s="99" t="s">
        <v>129</v>
      </c>
      <c r="B251" s="24"/>
      <c r="C251" s="93" t="s">
        <v>181</v>
      </c>
      <c r="D251" s="33" t="s">
        <v>18</v>
      </c>
      <c r="E251" s="33" t="s">
        <v>104</v>
      </c>
      <c r="F251" s="30"/>
      <c r="G251" s="30"/>
      <c r="H251" s="30"/>
      <c r="I251" s="30"/>
      <c r="J251" s="30"/>
      <c r="K251" s="126">
        <f aca="true" t="shared" si="4" ref="K251:M253">K252</f>
        <v>235.3</v>
      </c>
      <c r="L251" s="126">
        <f t="shared" si="4"/>
        <v>236</v>
      </c>
      <c r="M251" s="126">
        <f t="shared" si="4"/>
        <v>236</v>
      </c>
      <c r="N251" s="83"/>
      <c r="O251" s="83"/>
      <c r="P251" s="84"/>
      <c r="Q251" s="85"/>
      <c r="R251" s="85"/>
      <c r="S251" s="85"/>
      <c r="T251" s="85"/>
      <c r="U251" s="85"/>
      <c r="V251" s="85"/>
      <c r="W251" s="39"/>
    </row>
    <row r="252" spans="1:23" s="8" customFormat="1" ht="14.25" customHeight="1">
      <c r="A252" s="99" t="s">
        <v>130</v>
      </c>
      <c r="B252" s="24"/>
      <c r="C252" s="93" t="s">
        <v>181</v>
      </c>
      <c r="D252" s="33" t="s">
        <v>18</v>
      </c>
      <c r="E252" s="33" t="s">
        <v>14</v>
      </c>
      <c r="F252" s="30"/>
      <c r="G252" s="30"/>
      <c r="H252" s="30"/>
      <c r="I252" s="30"/>
      <c r="J252" s="30"/>
      <c r="K252" s="126">
        <f t="shared" si="4"/>
        <v>235.3</v>
      </c>
      <c r="L252" s="126">
        <f t="shared" si="4"/>
        <v>236</v>
      </c>
      <c r="M252" s="126">
        <f t="shared" si="4"/>
        <v>236</v>
      </c>
      <c r="N252" s="83"/>
      <c r="O252" s="83"/>
      <c r="P252" s="84"/>
      <c r="Q252" s="85"/>
      <c r="R252" s="85"/>
      <c r="S252" s="85"/>
      <c r="T252" s="85"/>
      <c r="U252" s="85"/>
      <c r="V252" s="85"/>
      <c r="W252" s="39"/>
    </row>
    <row r="253" spans="1:23" s="8" customFormat="1" ht="14.25" customHeight="1">
      <c r="A253" s="5" t="s">
        <v>124</v>
      </c>
      <c r="B253" s="24"/>
      <c r="C253" s="78" t="s">
        <v>181</v>
      </c>
      <c r="D253" s="32" t="s">
        <v>18</v>
      </c>
      <c r="E253" s="32" t="s">
        <v>14</v>
      </c>
      <c r="F253" s="30" t="s">
        <v>94</v>
      </c>
      <c r="G253" s="30" t="s">
        <v>98</v>
      </c>
      <c r="H253" s="30" t="s">
        <v>104</v>
      </c>
      <c r="I253" s="30" t="s">
        <v>108</v>
      </c>
      <c r="J253" s="30"/>
      <c r="K253" s="127">
        <f t="shared" si="4"/>
        <v>235.3</v>
      </c>
      <c r="L253" s="127">
        <f t="shared" si="4"/>
        <v>236</v>
      </c>
      <c r="M253" s="127">
        <f t="shared" si="4"/>
        <v>236</v>
      </c>
      <c r="N253" s="83"/>
      <c r="O253" s="83"/>
      <c r="P253" s="84"/>
      <c r="Q253" s="85"/>
      <c r="R253" s="85"/>
      <c r="S253" s="85"/>
      <c r="T253" s="85"/>
      <c r="U253" s="85"/>
      <c r="V253" s="85"/>
      <c r="W253" s="39"/>
    </row>
    <row r="254" spans="1:23" s="8" customFormat="1" ht="14.25" customHeight="1">
      <c r="A254" s="3" t="s">
        <v>175</v>
      </c>
      <c r="B254" s="24"/>
      <c r="C254" s="78" t="s">
        <v>181</v>
      </c>
      <c r="D254" s="30" t="s">
        <v>18</v>
      </c>
      <c r="E254" s="30" t="s">
        <v>14</v>
      </c>
      <c r="F254" s="30" t="s">
        <v>94</v>
      </c>
      <c r="G254" s="30" t="s">
        <v>98</v>
      </c>
      <c r="H254" s="30" t="s">
        <v>104</v>
      </c>
      <c r="I254" s="30" t="s">
        <v>118</v>
      </c>
      <c r="J254" s="30"/>
      <c r="K254" s="125">
        <f>K256</f>
        <v>235.3</v>
      </c>
      <c r="L254" s="125">
        <f>L256</f>
        <v>236</v>
      </c>
      <c r="M254" s="125">
        <f>M256</f>
        <v>236</v>
      </c>
      <c r="N254" s="83"/>
      <c r="O254" s="83"/>
      <c r="P254" s="84"/>
      <c r="Q254" s="85"/>
      <c r="R254" s="85"/>
      <c r="S254" s="85"/>
      <c r="T254" s="85"/>
      <c r="U254" s="85"/>
      <c r="V254" s="85"/>
      <c r="W254" s="39"/>
    </row>
    <row r="255" spans="1:23" s="8" customFormat="1" ht="14.25" customHeight="1">
      <c r="A255" s="3" t="s">
        <v>176</v>
      </c>
      <c r="B255" s="24"/>
      <c r="C255" s="25"/>
      <c r="D255" s="30"/>
      <c r="E255" s="30"/>
      <c r="F255" s="30"/>
      <c r="G255" s="30"/>
      <c r="H255" s="30"/>
      <c r="I255" s="30"/>
      <c r="J255" s="30"/>
      <c r="K255" s="125"/>
      <c r="L255" s="125"/>
      <c r="M255" s="125"/>
      <c r="N255" s="83"/>
      <c r="O255" s="83"/>
      <c r="P255" s="84"/>
      <c r="Q255" s="85"/>
      <c r="R255" s="85"/>
      <c r="S255" s="85"/>
      <c r="T255" s="85"/>
      <c r="U255" s="85"/>
      <c r="V255" s="85"/>
      <c r="W255" s="39"/>
    </row>
    <row r="256" spans="1:23" s="8" customFormat="1" ht="14.25" customHeight="1">
      <c r="A256" s="3" t="s">
        <v>177</v>
      </c>
      <c r="B256" s="24"/>
      <c r="C256" s="78" t="s">
        <v>181</v>
      </c>
      <c r="D256" s="30" t="s">
        <v>18</v>
      </c>
      <c r="E256" s="30" t="s">
        <v>14</v>
      </c>
      <c r="F256" s="30" t="s">
        <v>94</v>
      </c>
      <c r="G256" s="30" t="s">
        <v>98</v>
      </c>
      <c r="H256" s="30" t="s">
        <v>104</v>
      </c>
      <c r="I256" s="30" t="s">
        <v>118</v>
      </c>
      <c r="J256" s="30" t="s">
        <v>178</v>
      </c>
      <c r="K256" s="125">
        <v>235.3</v>
      </c>
      <c r="L256" s="125">
        <v>236</v>
      </c>
      <c r="M256" s="125">
        <v>236</v>
      </c>
      <c r="N256" s="83"/>
      <c r="O256" s="83"/>
      <c r="P256" s="84"/>
      <c r="Q256" s="85"/>
      <c r="R256" s="85"/>
      <c r="S256" s="85"/>
      <c r="T256" s="85"/>
      <c r="U256" s="85"/>
      <c r="V256" s="85"/>
      <c r="W256" s="39"/>
    </row>
    <row r="257" spans="1:23" s="4" customFormat="1" ht="14.25" customHeight="1">
      <c r="A257" s="64" t="s">
        <v>48</v>
      </c>
      <c r="B257" s="87"/>
      <c r="C257" s="93" t="s">
        <v>181</v>
      </c>
      <c r="D257" s="33" t="s">
        <v>79</v>
      </c>
      <c r="E257" s="33" t="s">
        <v>104</v>
      </c>
      <c r="F257" s="32"/>
      <c r="G257" s="32"/>
      <c r="H257" s="32"/>
      <c r="I257" s="33"/>
      <c r="J257" s="33"/>
      <c r="K257" s="126">
        <f>K258</f>
        <v>38</v>
      </c>
      <c r="L257" s="126">
        <f>L258</f>
        <v>13</v>
      </c>
      <c r="M257" s="126">
        <f>M258</f>
        <v>13</v>
      </c>
      <c r="N257" s="80" t="e">
        <f>#REF!+#REF!+#REF!+#REF!+#REF!+N258+#REF!</f>
        <v>#REF!</v>
      </c>
      <c r="O257" s="80" t="e">
        <f>#REF!+#REF!+#REF!+#REF!+#REF!+O258+#REF!</f>
        <v>#REF!</v>
      </c>
      <c r="P257" s="81"/>
      <c r="Q257" s="82"/>
      <c r="R257" s="82"/>
      <c r="S257" s="82"/>
      <c r="T257" s="82"/>
      <c r="U257" s="82"/>
      <c r="V257" s="82"/>
      <c r="W257" s="47"/>
    </row>
    <row r="258" spans="1:23" ht="14.25" customHeight="1">
      <c r="A258" s="20" t="s">
        <v>123</v>
      </c>
      <c r="B258" s="19"/>
      <c r="C258" s="93" t="s">
        <v>181</v>
      </c>
      <c r="D258" s="14" t="str">
        <f>D$257</f>
        <v>11</v>
      </c>
      <c r="E258" s="14" t="s">
        <v>14</v>
      </c>
      <c r="F258" s="14"/>
      <c r="G258" s="14"/>
      <c r="H258" s="14"/>
      <c r="I258" s="14"/>
      <c r="J258" s="14"/>
      <c r="K258" s="130">
        <f>K262</f>
        <v>38</v>
      </c>
      <c r="L258" s="130">
        <f>L262</f>
        <v>13</v>
      </c>
      <c r="M258" s="126">
        <f>M262</f>
        <v>13</v>
      </c>
      <c r="N258" s="18" t="e">
        <f>N259+#REF!+#REF!</f>
        <v>#REF!</v>
      </c>
      <c r="O258" s="18" t="e">
        <f>O259+#REF!+#REF!</f>
        <v>#REF!</v>
      </c>
      <c r="P258" s="51"/>
      <c r="Q258" s="16"/>
      <c r="R258" s="16"/>
      <c r="S258" s="16"/>
      <c r="T258" s="16"/>
      <c r="U258" s="16"/>
      <c r="V258" s="16"/>
      <c r="W258" s="35"/>
    </row>
    <row r="259" spans="1:23" ht="14.25" customHeight="1" hidden="1">
      <c r="A259" s="12" t="s">
        <v>48</v>
      </c>
      <c r="B259" s="19"/>
      <c r="C259" s="25"/>
      <c r="D259" s="30" t="str">
        <f>D$257</f>
        <v>11</v>
      </c>
      <c r="E259" s="30" t="str">
        <f>E258</f>
        <v>01</v>
      </c>
      <c r="I259" s="30" t="s">
        <v>29</v>
      </c>
      <c r="J259" s="14"/>
      <c r="K259" s="130"/>
      <c r="L259" s="130"/>
      <c r="M259" s="130"/>
      <c r="N259" s="15">
        <f>N261</f>
        <v>0</v>
      </c>
      <c r="O259" s="15">
        <f>O261</f>
        <v>0</v>
      </c>
      <c r="P259" s="51"/>
      <c r="Q259" s="16"/>
      <c r="R259" s="16"/>
      <c r="S259" s="16"/>
      <c r="T259" s="16"/>
      <c r="U259" s="16"/>
      <c r="V259" s="16"/>
      <c r="W259" s="35"/>
    </row>
    <row r="260" spans="1:23" ht="14.25" customHeight="1" hidden="1">
      <c r="A260" s="5" t="s">
        <v>30</v>
      </c>
      <c r="B260" s="19"/>
      <c r="C260" s="25"/>
      <c r="D260" s="14"/>
      <c r="E260" s="14"/>
      <c r="F260" s="14"/>
      <c r="G260" s="14"/>
      <c r="H260" s="14"/>
      <c r="I260" s="14"/>
      <c r="J260" s="14"/>
      <c r="K260" s="130"/>
      <c r="L260" s="130"/>
      <c r="M260" s="130"/>
      <c r="N260" s="18"/>
      <c r="O260" s="18"/>
      <c r="P260" s="51"/>
      <c r="Q260" s="16"/>
      <c r="R260" s="16"/>
      <c r="S260" s="16"/>
      <c r="T260" s="16"/>
      <c r="U260" s="16"/>
      <c r="V260" s="16"/>
      <c r="W260" s="35"/>
    </row>
    <row r="261" spans="1:23" ht="14.25" customHeight="1" hidden="1">
      <c r="A261" s="5" t="s">
        <v>40</v>
      </c>
      <c r="B261" s="19"/>
      <c r="C261" s="25"/>
      <c r="D261" s="30" t="str">
        <f>D$257</f>
        <v>11</v>
      </c>
      <c r="E261" s="30" t="str">
        <f>E258</f>
        <v>01</v>
      </c>
      <c r="I261" s="30" t="str">
        <f>I259</f>
        <v>102 00 00</v>
      </c>
      <c r="J261" s="30" t="s">
        <v>37</v>
      </c>
      <c r="K261" s="125"/>
      <c r="L261" s="125"/>
      <c r="M261" s="125"/>
      <c r="P261" s="51"/>
      <c r="Q261" s="16"/>
      <c r="R261" s="16"/>
      <c r="S261" s="16"/>
      <c r="T261" s="16"/>
      <c r="U261" s="16"/>
      <c r="V261" s="16"/>
      <c r="W261" s="35"/>
    </row>
    <row r="262" spans="1:23" ht="14.25" customHeight="1">
      <c r="A262" s="5" t="s">
        <v>124</v>
      </c>
      <c r="B262" s="19"/>
      <c r="C262" s="78" t="s">
        <v>181</v>
      </c>
      <c r="D262" s="30" t="s">
        <v>79</v>
      </c>
      <c r="E262" s="30" t="s">
        <v>14</v>
      </c>
      <c r="F262" s="30" t="s">
        <v>94</v>
      </c>
      <c r="G262" s="30" t="s">
        <v>98</v>
      </c>
      <c r="H262" s="30" t="s">
        <v>104</v>
      </c>
      <c r="I262" s="30" t="s">
        <v>108</v>
      </c>
      <c r="K262" s="125">
        <f>K263</f>
        <v>38</v>
      </c>
      <c r="L262" s="125">
        <f>L263</f>
        <v>13</v>
      </c>
      <c r="M262" s="125">
        <f>M263</f>
        <v>13</v>
      </c>
      <c r="P262" s="51"/>
      <c r="Q262" s="16"/>
      <c r="R262" s="16"/>
      <c r="S262" s="16"/>
      <c r="T262" s="16"/>
      <c r="U262" s="16"/>
      <c r="V262" s="16"/>
      <c r="W262" s="35"/>
    </row>
    <row r="263" spans="1:23" ht="14.25" customHeight="1">
      <c r="A263" s="5" t="s">
        <v>179</v>
      </c>
      <c r="B263" s="67"/>
      <c r="C263" s="78" t="s">
        <v>181</v>
      </c>
      <c r="D263" s="68" t="str">
        <f>D$257</f>
        <v>11</v>
      </c>
      <c r="E263" s="68" t="str">
        <f>E258</f>
        <v>01</v>
      </c>
      <c r="F263" s="68" t="s">
        <v>94</v>
      </c>
      <c r="G263" s="68" t="s">
        <v>98</v>
      </c>
      <c r="H263" s="68" t="s">
        <v>104</v>
      </c>
      <c r="I263" s="30" t="s">
        <v>119</v>
      </c>
      <c r="K263" s="127">
        <f>K265</f>
        <v>38</v>
      </c>
      <c r="L263" s="127">
        <f>L265</f>
        <v>13</v>
      </c>
      <c r="M263" s="127">
        <f>M265</f>
        <v>13</v>
      </c>
      <c r="N263" s="56"/>
      <c r="O263" s="56"/>
      <c r="P263" s="50"/>
      <c r="Q263" s="40"/>
      <c r="R263" s="40"/>
      <c r="S263" s="40"/>
      <c r="T263" s="40"/>
      <c r="U263" s="40"/>
      <c r="V263" s="40"/>
      <c r="W263" s="35"/>
    </row>
    <row r="264" spans="1:23" ht="14.25" customHeight="1">
      <c r="A264" s="5" t="s">
        <v>145</v>
      </c>
      <c r="B264" s="19"/>
      <c r="C264" s="25"/>
      <c r="K264" s="125"/>
      <c r="L264" s="125"/>
      <c r="M264" s="125"/>
      <c r="N264" s="61"/>
      <c r="O264" s="61"/>
      <c r="P264" s="50"/>
      <c r="Q264" s="40"/>
      <c r="R264" s="40"/>
      <c r="S264" s="40"/>
      <c r="T264" s="40"/>
      <c r="U264" s="40"/>
      <c r="V264" s="40"/>
      <c r="W264" s="35"/>
    </row>
    <row r="265" spans="1:23" ht="14.25" customHeight="1">
      <c r="A265" s="5" t="s">
        <v>146</v>
      </c>
      <c r="B265" s="26"/>
      <c r="C265" s="78" t="s">
        <v>181</v>
      </c>
      <c r="D265" s="30" t="s">
        <v>79</v>
      </c>
      <c r="E265" s="32" t="s">
        <v>14</v>
      </c>
      <c r="F265" s="68" t="s">
        <v>94</v>
      </c>
      <c r="G265" s="68" t="s">
        <v>98</v>
      </c>
      <c r="H265" s="68" t="s">
        <v>104</v>
      </c>
      <c r="I265" s="30" t="s">
        <v>119</v>
      </c>
      <c r="J265" s="32" t="s">
        <v>148</v>
      </c>
      <c r="K265" s="127">
        <v>38</v>
      </c>
      <c r="L265" s="127">
        <v>13</v>
      </c>
      <c r="M265" s="127">
        <v>13</v>
      </c>
      <c r="N265" s="59"/>
      <c r="O265" s="59"/>
      <c r="P265" s="53"/>
      <c r="Q265" s="46"/>
      <c r="R265" s="46"/>
      <c r="S265" s="46"/>
      <c r="T265" s="46"/>
      <c r="U265" s="46"/>
      <c r="V265" s="46"/>
      <c r="W265" s="35"/>
    </row>
    <row r="266" spans="1:23" ht="14.25" customHeight="1" hidden="1">
      <c r="A266" s="27"/>
      <c r="B266" s="26"/>
      <c r="C266" s="79"/>
      <c r="E266" s="32"/>
      <c r="F266" s="32"/>
      <c r="G266" s="32"/>
      <c r="H266" s="32"/>
      <c r="I266" s="32"/>
      <c r="J266" s="32"/>
      <c r="K266" s="32"/>
      <c r="L266" s="32"/>
      <c r="M266" s="32"/>
      <c r="N266" s="59"/>
      <c r="O266" s="59"/>
      <c r="P266" s="53"/>
      <c r="Q266" s="46"/>
      <c r="R266" s="46"/>
      <c r="S266" s="46"/>
      <c r="T266" s="46"/>
      <c r="U266" s="46"/>
      <c r="V266" s="46"/>
      <c r="W266" s="35"/>
    </row>
    <row r="267" spans="1:23" ht="14.25" customHeight="1">
      <c r="A267" s="27"/>
      <c r="B267" s="26"/>
      <c r="C267" s="79"/>
      <c r="E267" s="32"/>
      <c r="F267" s="32"/>
      <c r="G267" s="32"/>
      <c r="H267" s="32"/>
      <c r="I267" s="32"/>
      <c r="J267" s="32"/>
      <c r="K267" s="32"/>
      <c r="L267" s="32"/>
      <c r="M267" s="32"/>
      <c r="N267" s="59"/>
      <c r="O267" s="59"/>
      <c r="P267" s="53"/>
      <c r="Q267" s="46"/>
      <c r="R267" s="46"/>
      <c r="S267" s="46"/>
      <c r="T267" s="46"/>
      <c r="U267" s="46"/>
      <c r="V267" s="46"/>
      <c r="W267" s="35"/>
    </row>
    <row r="268" spans="1:23" ht="14.25" customHeight="1">
      <c r="A268" s="97" t="s">
        <v>90</v>
      </c>
      <c r="C268" s="75"/>
      <c r="J268" s="14"/>
      <c r="K268" s="121">
        <f>K16+K70+K80+K128+K153+K202+K237+K251+K257</f>
        <v>14044.099999999999</v>
      </c>
      <c r="L268" s="121">
        <f>L16+L70+L80+L128+L153+L202+L237+L251+L257</f>
        <v>10912.5</v>
      </c>
      <c r="M268" s="121">
        <f>+M257+M251+M237+M202+M153+M128+M80+M70+M16</f>
        <v>11191.2</v>
      </c>
      <c r="N268" s="18" t="e">
        <f>N16+N79+#REF!+#REF!+#REF!+N202+N237+N257+#REF!+#REF!+N266</f>
        <v>#REF!</v>
      </c>
      <c r="O268" s="18" t="e">
        <f>O16+O79+#REF!+#REF!+#REF!+O202+O237+O257+#REF!+#REF!+O266</f>
        <v>#REF!</v>
      </c>
      <c r="P268" s="51"/>
      <c r="Q268" s="16"/>
      <c r="R268" s="16"/>
      <c r="S268" s="16"/>
      <c r="T268" s="16"/>
      <c r="U268" s="16"/>
      <c r="V268" s="16"/>
      <c r="W268" s="35"/>
    </row>
    <row r="269" spans="1:22" ht="0.75" customHeight="1">
      <c r="A269" s="12" t="s">
        <v>36</v>
      </c>
      <c r="N269" s="7"/>
      <c r="O269" s="7"/>
      <c r="P269" s="7"/>
      <c r="Q269" s="7"/>
      <c r="R269" s="7"/>
      <c r="S269" s="7"/>
      <c r="T269" s="7"/>
      <c r="U269" s="7"/>
      <c r="V269" s="7"/>
    </row>
    <row r="270" spans="9:13" ht="14.25" customHeight="1" hidden="1">
      <c r="I270" s="137"/>
      <c r="J270" s="137"/>
      <c r="K270" s="137"/>
      <c r="L270" s="137"/>
      <c r="M270" s="137"/>
    </row>
    <row r="271" spans="14:22" ht="14.25" customHeight="1">
      <c r="N271" s="29"/>
      <c r="O271" s="29"/>
      <c r="P271" s="29"/>
      <c r="Q271" s="29"/>
      <c r="R271" s="29"/>
      <c r="S271" s="29"/>
      <c r="T271" s="29"/>
      <c r="U271" s="29"/>
      <c r="V271" s="29"/>
    </row>
  </sheetData>
  <sheetProtection/>
  <mergeCells count="18">
    <mergeCell ref="I270:M270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2017-02-20T13:23:40Z</cp:lastPrinted>
  <dcterms:created xsi:type="dcterms:W3CDTF">2002-10-24T07:52:32Z</dcterms:created>
  <dcterms:modified xsi:type="dcterms:W3CDTF">2017-12-25T12:35:50Z</dcterms:modified>
  <cp:category/>
  <cp:version/>
  <cp:contentType/>
  <cp:contentStatus/>
</cp:coreProperties>
</file>