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'РАЗДЕЛЫ'!$A$1:$J$261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6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<sst xmlns="http://schemas.openxmlformats.org/spreadsheetml/2006/main" count="668" uniqueCount="300">
  <si>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</si>
  <si>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</si>
  <si>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</si>
  <si>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</si>
  <si>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</si>
  <si>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</si>
  <si>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</si>
  <si>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</si>
  <si>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</si>
  <si>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</si>
  <si>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</si>
  <si>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</si>
  <si>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</si>
  <si>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</si>
  <si>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</si>
  <si>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</si>
  <si>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</si>
  <si>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</si>
  <si>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</si>
  <si>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</si>
  <si>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</si>
  <si>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</si>
  <si>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</si>
  <si>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</si>
  <si>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</si>
  <si>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</si>
  <si>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</si>
  <si>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</si>
  <si>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</si>
  <si>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</si>
  <si>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</si>
  <si>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</si>
  <si>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</si>
  <si>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</si>
  <si>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</si>
  <si>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</si>
  <si>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</si>
  <si>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</si>
  <si>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</si>
  <si>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</si>
  <si>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</si>
  <si>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</si>
  <si>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</si>
  <si>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</si>
  <si>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</si>
  <si>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</si>
  <si>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</si>
  <si>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</si>
  <si>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</si>
  <si>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</si>
  <si>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</si>
  <si>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</si>
  <si>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</si>
  <si>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</si>
  <si>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</si>
  <si>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</si>
  <si>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</si>
  <si>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</si>
  <si>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</si>
  <si>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</si>
  <si>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</si>
  <si>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</si>
  <si>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</si>
  <si>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</si>
  <si>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</si>
  <si>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</si>
  <si>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</si>
  <si>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</si>
  <si>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</si>
  <si>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</si>
  <si>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</si>
  <si>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</si>
  <si>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</si>
  <si>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</si>
  <si>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</si>
  <si>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</si>
  <si>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</si>
  <si>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</si>
  <si>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</si>
  <si>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</si>
  <si>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</si>
  <si>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</si>
  <si>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</si>
  <si>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</si>
  <si>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</si>
  <si>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</si>
  <si>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</si>
  <si>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</si>
  <si>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</si>
  <si>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</si>
  <si>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</si>
  <si>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</si>
  <si>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</si>
  <si>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</si>
  <si>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</si>
  <si>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</si>
  <si>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</si>
  <si>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</si>
  <si>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</si>
  <si>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</si>
  <si>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</si>
  <si>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</si>
  <si>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</si>
  <si>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</si>
  <si>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</si>
  <si>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</si>
  <si>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</si>
  <si>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</si>
  <si>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</si>
  <si>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</si>
  <si>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</si>
  <si>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</si>
  <si>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</si>
  <si>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</si>
  <si>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</si>
  <si>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</si>
  <si>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</si>
  <si>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</si>
  <si>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</si>
  <si>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</si>
  <si>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</si>
  <si>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</si>
  <si>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</si>
  <si>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</si>
  <si>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</si>
  <si>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</si>
  <si>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</si>
  <si>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</si>
  <si>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</si>
  <si>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</si>
  <si>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</si>
  <si>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</si>
  <si>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</si>
  <si>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</si>
  <si>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</si>
  <si>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</si>
  <si>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</si>
  <si>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</si>
  <si>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</si>
  <si>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</si>
  <si>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 xml:space="preserve">Обеспчение деятельности муниципальных домов 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</si>
  <si>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</si>
  <si>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</si>
  <si>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</si>
  <si>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</si>
  <si>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</si>
  <si>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</si>
  <si>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 xml:space="preserve">и непрограммным напрвлениям деятельности), группам и подгруппам видов расходов </t>
  </si>
  <si>
    <t>классификации расходов бюджета поселения на 2017 год и на плановй период 2018-2019 годов</t>
  </si>
  <si>
    <t>2017</t>
  </si>
  <si>
    <t>2018</t>
  </si>
  <si>
    <t>2019</t>
  </si>
  <si>
    <t>тыс.руб.</t>
  </si>
  <si>
    <t>0</t>
  </si>
  <si>
    <t>Условно утвержденные расходы</t>
  </si>
  <si>
    <t>20 5  00 99990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</si>
  <si>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</si>
  <si>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</si>
  <si>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</si>
  <si>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</si>
  <si>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</si>
  <si>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>124,1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</si>
  <si>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</si>
  <si>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</si>
  <si>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</si>
  <si>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</si>
  <si>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</si>
  <si>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</si>
  <si>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</si>
  <si>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</si>
  <si>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</si>
  <si>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</si>
  <si>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единиц, осуществляющих переданные полномочия</t>
  </si>
  <si>
    <t>поселения по внешнему муниципальфинансовому контролю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</si>
  <si>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</si>
  <si>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</si>
  <si>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</si>
  <si>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</si>
  <si>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</si>
  <si>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</si>
  <si>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</si>
  <si>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</si>
  <si>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</si>
  <si>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</si>
  <si>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</si>
  <si>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</si>
  <si>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</si>
  <si>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</si>
  <si>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</si>
  <si>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</si>
  <si>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</si>
  <si>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</si>
  <si>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</si>
  <si>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</si>
  <si>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</si>
  <si>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</si>
  <si>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</si>
  <si>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</si>
  <si>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</si>
  <si>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</si>
  <si>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</si>
  <si>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</si>
  <si>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</si>
  <si>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645,3</t>
  </si>
  <si>
    <t>637,2</t>
  </si>
  <si>
    <t>2766</t>
  </si>
  <si>
    <t>2733,6</t>
  </si>
  <si>
    <t>561,5</t>
  </si>
  <si>
    <t>4</t>
  </si>
  <si>
    <t>144,2</t>
  </si>
  <si>
    <t>7,5</t>
  </si>
  <si>
    <t>8,7</t>
  </si>
  <si>
    <t>61</t>
  </si>
  <si>
    <t>59</t>
  </si>
  <si>
    <t>2235</t>
  </si>
  <si>
    <t>1118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</si>
  <si>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</si>
  <si>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</si>
  <si>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</si>
  <si>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</si>
  <si>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</si>
  <si>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</si>
  <si>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300</t>
  </si>
  <si>
    <t>1698</t>
  </si>
  <si>
    <t>90</t>
  </si>
  <si>
    <t xml:space="preserve">01 0 03 25220 </t>
  </si>
  <si>
    <t>250</t>
  </si>
  <si>
    <t>150</t>
  </si>
  <si>
    <t>1850,1</t>
  </si>
  <si>
    <t>236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</si>
  <si>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</si>
  <si>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</si>
  <si>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</si>
  <si>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</si>
  <si>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</si>
  <si>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654,7</t>
  </si>
  <si>
    <t>744,4</t>
  </si>
  <si>
    <t>126</t>
  </si>
  <si>
    <t>65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</si>
  <si>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</si>
  <si>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</si>
  <si>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</si>
  <si>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Защита населения и территории от чрезвычайных ситуаций</t>
  </si>
  <si>
    <t>Прочие непрограмные расходы</t>
  </si>
  <si>
    <t>Расходы на выполнение работ по разработке расчета размера вреда</t>
  </si>
  <si>
    <t>для физических и юридических лиц</t>
  </si>
  <si>
    <t>20 5 00 14020</t>
  </si>
  <si>
    <t>66,5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</si>
  <si>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"26" декабря 2016 </t>
    </r>
    <r>
      <rPr>
        <sz val="11"/>
        <rFont val="Times New Roman"/>
        <family val="1"/>
      </rPr>
      <t xml:space="preserve">№ 46 «О бюджете Борковского сельского поселения на 2017 год и на плановый период на 2018-2019 годы»
</t>
    </r>
  </si>
  <si>
    <t>Другие вопросы в области образования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</si>
  <si>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</si>
  <si>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</si>
  <si>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</si>
  <si>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</si>
  <si>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</si>
  <si>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</si>
  <si>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20 5 00 71360</t>
  </si>
  <si>
    <t>8,5</t>
  </si>
  <si>
    <t>Организация ритуальных услуг и содержание мест захоронений</t>
  </si>
  <si>
    <t>Руководство и управление в сфере установленных функции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</si>
  <si>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</si>
  <si>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</si>
  <si>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 xml:space="preserve">ситуация природного и техногенного характера, </t>
  </si>
  <si>
    <t>гражданская оборона</t>
  </si>
  <si>
    <t xml:space="preserve"> муниципальной службы, а также выборных должностей</t>
  </si>
  <si>
    <t>Выплата пенсии за выслугу лет лицам, замещавшим должности</t>
  </si>
  <si>
    <t xml:space="preserve">Создание безопасных и благоприятных условий проживания </t>
  </si>
  <si>
    <t>граждан, увеличение сроков эксплуатации жилищного фонда,</t>
  </si>
  <si>
    <t xml:space="preserve">повышение надежности инженерных систем, создание условий </t>
  </si>
  <si>
    <t>для экономии эксплуатационных расходов</t>
  </si>
  <si>
    <t>01 0 02 00000</t>
  </si>
  <si>
    <t>Мероприятия на организацию профессионального образования</t>
  </si>
  <si>
    <t>и дополнительного профессионального образования</t>
  </si>
  <si>
    <t>выборных должностных лиц, служащих и муниципальных</t>
  </si>
  <si>
    <t>0,7</t>
  </si>
  <si>
    <t>164</t>
  </si>
  <si>
    <t>служащих Новгородской области в 2017 году</t>
  </si>
  <si>
    <t xml:space="preserve">и дополнительного профессионального образования </t>
  </si>
  <si>
    <t xml:space="preserve">выборных должностных лиц, служащих и муниципальных </t>
  </si>
  <si>
    <t>20 5 00 72280</t>
  </si>
  <si>
    <t>5,9</t>
  </si>
  <si>
    <t>Субсидии   на организацию профессионального образования</t>
  </si>
  <si>
    <t>15,2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</si>
  <si>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</si>
  <si>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</si>
  <si>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</si>
  <si>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</si>
  <si>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20 5 00 71420</t>
  </si>
  <si>
    <t xml:space="preserve">Субсидии автономным учреждениям </t>
  </si>
  <si>
    <t>240,3</t>
  </si>
  <si>
    <t>28</t>
  </si>
  <si>
    <t>20 5 00 S2280</t>
  </si>
  <si>
    <t>Организация уличного освещения с использованием новых</t>
  </si>
  <si>
    <t>141,7</t>
  </si>
  <si>
    <t xml:space="preserve">Другие вопросы в области национальной экономики
</t>
  </si>
  <si>
    <t>12</t>
  </si>
  <si>
    <t>Мероприятия по землеустройству и землепользованию</t>
  </si>
  <si>
    <t>20 5 00 25040</t>
  </si>
  <si>
    <t>3,0</t>
  </si>
  <si>
    <t>1000,1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</si>
</sst>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  <numFmt numFmtId="196" formatCode="#,##0.00;[Red]#,##0.00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43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1" fillId="0" borderId="0" xfId="0" applyNumberFormat="1" applyFont="1" applyFill="1" applyAlignment="1">
      <alignment horizontal="left"/>
    </xf>
    <xf numFmtId="196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77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4"/>
  <sheetViews>
    <sheetView tabSelected="1" view="pageBreakPreview" zoomScaleSheetLayoutView="100" zoomScalePageLayoutView="0" workbookViewId="0" topLeftCell="A24">
      <selection activeCell="H45" sqref="H45"/>
    </sheetView>
  </sheetViews>
  <sheetFormatPr defaultColWidth="9.00390625" defaultRowHeight="14.25" customHeight="1"/>
  <cols>
    <col min="1" max="1" width="64.75390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38" t="s">
        <v>132</v>
      </c>
      <c r="G1" s="138"/>
      <c r="H1" s="138"/>
      <c r="I1" s="138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42" t="s">
        <v>248</v>
      </c>
      <c r="F2" s="142"/>
      <c r="G2" s="142"/>
      <c r="H2" s="142"/>
      <c r="I2" s="142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42"/>
      <c r="F3" s="142"/>
      <c r="G3" s="142"/>
      <c r="H3" s="142"/>
      <c r="I3" s="142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42"/>
      <c r="F4" s="142"/>
      <c r="G4" s="142"/>
      <c r="H4" s="142"/>
      <c r="I4" s="142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39"/>
      <c r="G5" s="139"/>
      <c r="H5" s="139"/>
      <c r="I5" s="140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41" t="s">
        <v>87</v>
      </c>
      <c r="G7" s="141"/>
      <c r="H7" s="141"/>
      <c r="I7" s="141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34" t="s">
        <v>145</v>
      </c>
      <c r="B8" s="134"/>
      <c r="C8" s="134"/>
      <c r="D8" s="134"/>
      <c r="E8" s="134"/>
      <c r="F8" s="134"/>
      <c r="G8" s="134"/>
      <c r="H8" s="134"/>
      <c r="I8" s="134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34" t="s">
        <v>202</v>
      </c>
      <c r="B9" s="134"/>
      <c r="C9" s="134"/>
      <c r="D9" s="134"/>
      <c r="E9" s="134"/>
      <c r="F9" s="134"/>
      <c r="G9" s="134"/>
      <c r="H9" s="134"/>
      <c r="I9" s="134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34" t="s">
        <v>147</v>
      </c>
      <c r="B10" s="134"/>
      <c r="C10" s="134"/>
      <c r="D10" s="134"/>
      <c r="E10" s="134"/>
      <c r="F10" s="134"/>
      <c r="G10" s="134"/>
      <c r="H10" s="134"/>
      <c r="I10" s="134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34" t="s">
        <v>148</v>
      </c>
      <c r="B11" s="134"/>
      <c r="C11" s="134"/>
      <c r="D11" s="134"/>
      <c r="E11" s="134"/>
      <c r="F11" s="134"/>
      <c r="G11" s="134"/>
      <c r="H11" s="134"/>
      <c r="I11" s="134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152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5" t="s">
        <v>8</v>
      </c>
      <c r="B14" s="71"/>
      <c r="C14" s="136" t="s">
        <v>11</v>
      </c>
      <c r="D14" s="136" t="s">
        <v>12</v>
      </c>
      <c r="E14" s="136" t="s">
        <v>110</v>
      </c>
      <c r="F14" s="137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5"/>
      <c r="B15" s="71"/>
      <c r="C15" s="136"/>
      <c r="D15" s="136"/>
      <c r="E15" s="136"/>
      <c r="F15" s="136"/>
      <c r="G15" s="85" t="s">
        <v>149</v>
      </c>
      <c r="H15" s="85" t="s">
        <v>150</v>
      </c>
      <c r="I15" s="85" t="s">
        <v>151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31">
        <f>G19+G30+G52+G62+G66</f>
        <v>4703.4</v>
      </c>
      <c r="H16" s="131">
        <f>H19+H30+H62+H66</f>
        <v>4089</v>
      </c>
      <c r="I16" s="131">
        <f>I19+I30+I52+I63+I66</f>
        <v>4089</v>
      </c>
      <c r="J16" s="74" t="e">
        <f>J19+#REF!+#REF!+J30+#REF!++#REF!+#REF!+#REF!+J62</f>
        <v>#REF!</v>
      </c>
      <c r="K16" s="74" t="e">
        <f>K19+#REF!+#REF!+K30+#REF!++#REF!+#REF!+#REF!+K62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176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175</v>
      </c>
      <c r="B19" s="21"/>
      <c r="C19" s="14" t="str">
        <f>C$16</f>
        <v>01</v>
      </c>
      <c r="D19" s="14" t="s">
        <v>15</v>
      </c>
      <c r="E19" s="14"/>
      <c r="F19" s="14"/>
      <c r="G19" s="106" t="str">
        <f>G23</f>
        <v>645,3</v>
      </c>
      <c r="H19" s="106" t="str">
        <f>H23</f>
        <v>637,2</v>
      </c>
      <c r="I19" s="106" t="str">
        <f>I23</f>
        <v>637,2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6"/>
      <c r="H20" s="106"/>
      <c r="I20" s="106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20" t="s">
        <v>259</v>
      </c>
      <c r="B21" s="17"/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260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261</v>
      </c>
      <c r="B23" s="17"/>
      <c r="C23" s="32" t="s">
        <v>14</v>
      </c>
      <c r="D23" s="32" t="s">
        <v>15</v>
      </c>
      <c r="E23" s="32" t="s">
        <v>119</v>
      </c>
      <c r="F23" s="14"/>
      <c r="G23" s="121" t="str">
        <f>G24</f>
        <v>645,3</v>
      </c>
      <c r="H23" s="121" t="str">
        <f>H24</f>
        <v>637,2</v>
      </c>
      <c r="I23" s="121" t="str">
        <f>I24</f>
        <v>637,2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s="9" customFormat="1" ht="15" customHeight="1">
      <c r="A24" s="105" t="s">
        <v>136</v>
      </c>
      <c r="B24" s="17"/>
      <c r="C24" s="32" t="s">
        <v>14</v>
      </c>
      <c r="D24" s="32" t="s">
        <v>15</v>
      </c>
      <c r="E24" s="32" t="s">
        <v>118</v>
      </c>
      <c r="F24" s="14"/>
      <c r="G24" s="32" t="str">
        <f>G26</f>
        <v>645,3</v>
      </c>
      <c r="H24" s="32" t="str">
        <f>H26</f>
        <v>637,2</v>
      </c>
      <c r="I24" s="32" t="str">
        <f>I26</f>
        <v>637,2</v>
      </c>
      <c r="J24" s="18"/>
      <c r="K24" s="18"/>
      <c r="L24" s="51"/>
      <c r="M24" s="16"/>
      <c r="N24" s="16"/>
      <c r="O24" s="16"/>
      <c r="P24" s="16"/>
      <c r="Q24" s="16"/>
      <c r="R24" s="16"/>
      <c r="S24" s="41"/>
    </row>
    <row r="25" spans="1:19" ht="14.25" customHeight="1">
      <c r="A25" s="96" t="s">
        <v>162</v>
      </c>
      <c r="B25" s="19"/>
      <c r="E25" s="32"/>
      <c r="F25" s="104"/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ht="14.25" customHeight="1">
      <c r="A26" s="96" t="s">
        <v>138</v>
      </c>
      <c r="B26" s="19"/>
      <c r="C26" s="30" t="s">
        <v>14</v>
      </c>
      <c r="D26" s="30" t="s">
        <v>15</v>
      </c>
      <c r="E26" s="32" t="s">
        <v>118</v>
      </c>
      <c r="F26" s="107" t="s">
        <v>163</v>
      </c>
      <c r="G26" s="30" t="s">
        <v>203</v>
      </c>
      <c r="H26" s="30" t="s">
        <v>204</v>
      </c>
      <c r="I26" s="30" t="s">
        <v>204</v>
      </c>
      <c r="J26" s="56"/>
      <c r="K26" s="56"/>
      <c r="L26" s="50"/>
      <c r="M26" s="40"/>
      <c r="N26" s="40"/>
      <c r="O26" s="40"/>
      <c r="P26" s="40"/>
      <c r="Q26" s="40"/>
      <c r="R26" s="40"/>
      <c r="S26" s="35"/>
    </row>
    <row r="27" spans="1:19" s="9" customFormat="1" ht="14.25" customHeight="1">
      <c r="A27" s="65" t="s">
        <v>38</v>
      </c>
      <c r="B27" s="17"/>
      <c r="C27" s="14"/>
      <c r="D27" s="14"/>
      <c r="E27" s="14"/>
      <c r="F27" s="14"/>
      <c r="G27" s="14"/>
      <c r="H27" s="14"/>
      <c r="I27" s="14"/>
      <c r="J27" s="57"/>
      <c r="K27" s="57"/>
      <c r="L27" s="51"/>
      <c r="M27" s="16"/>
      <c r="N27" s="16"/>
      <c r="O27" s="16"/>
      <c r="P27" s="16"/>
      <c r="Q27" s="16"/>
      <c r="R27" s="16"/>
      <c r="S27" s="41"/>
    </row>
    <row r="28" spans="1:19" ht="14.25" customHeight="1">
      <c r="A28" s="65" t="s">
        <v>47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ht="14.25" customHeight="1">
      <c r="A29" s="65" t="s">
        <v>48</v>
      </c>
      <c r="B29" s="19"/>
      <c r="J29" s="56"/>
      <c r="K29" s="56"/>
      <c r="L29" s="50"/>
      <c r="M29" s="40"/>
      <c r="N29" s="40"/>
      <c r="O29" s="40"/>
      <c r="P29" s="40"/>
      <c r="Q29" s="40"/>
      <c r="R29" s="40"/>
      <c r="S29" s="35"/>
    </row>
    <row r="30" spans="1:19" s="2" customFormat="1" ht="14.25" customHeight="1">
      <c r="A30" s="66" t="s">
        <v>49</v>
      </c>
      <c r="B30" s="21"/>
      <c r="C30" s="14" t="str">
        <f>C$16</f>
        <v>01</v>
      </c>
      <c r="D30" s="14" t="s">
        <v>21</v>
      </c>
      <c r="E30" s="14"/>
      <c r="F30" s="14"/>
      <c r="G30" s="126">
        <f>G32</f>
        <v>3932.9999999999995</v>
      </c>
      <c r="H30" s="126">
        <f>H32</f>
        <v>3450.7999999999997</v>
      </c>
      <c r="I30" s="122">
        <f>I32</f>
        <v>3450.7999999999997</v>
      </c>
      <c r="J30" s="18" t="e">
        <f>#REF!</f>
        <v>#REF!</v>
      </c>
      <c r="K30" s="18" t="e">
        <f>#REF!</f>
        <v>#REF!</v>
      </c>
      <c r="L30" s="51"/>
      <c r="M30" s="16"/>
      <c r="N30" s="16"/>
      <c r="O30" s="16"/>
      <c r="P30" s="16"/>
      <c r="Q30" s="16"/>
      <c r="R30" s="16"/>
      <c r="S30" s="42"/>
    </row>
    <row r="31" spans="1:19" s="9" customFormat="1" ht="14.25" customHeight="1">
      <c r="A31" s="5" t="s">
        <v>111</v>
      </c>
      <c r="B31" s="17"/>
      <c r="C31" s="14"/>
      <c r="D31" s="14"/>
      <c r="E31" s="14"/>
      <c r="F31" s="14"/>
      <c r="G31" s="126"/>
      <c r="H31" s="126"/>
      <c r="I31" s="126"/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22" t="s">
        <v>112</v>
      </c>
      <c r="B32" s="17"/>
      <c r="C32" s="30" t="str">
        <f>C$16</f>
        <v>01</v>
      </c>
      <c r="D32" s="30" t="str">
        <f>D30</f>
        <v>04</v>
      </c>
      <c r="E32" s="30" t="s">
        <v>120</v>
      </c>
      <c r="F32" s="30"/>
      <c r="G32" s="127">
        <f>G34+G47</f>
        <v>3932.9999999999995</v>
      </c>
      <c r="H32" s="127">
        <f>H34+H47</f>
        <v>3450.7999999999997</v>
      </c>
      <c r="I32" s="127">
        <f>I34+I47</f>
        <v>3450.7999999999997</v>
      </c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109</v>
      </c>
      <c r="B33" s="17"/>
      <c r="C33" s="30"/>
      <c r="D33" s="30"/>
      <c r="E33" s="30"/>
      <c r="F33" s="30"/>
      <c r="G33" s="127"/>
      <c r="H33" s="127"/>
      <c r="I33" s="127"/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9" customFormat="1" ht="14.25" customHeight="1">
      <c r="A34" s="19" t="s">
        <v>42</v>
      </c>
      <c r="B34" s="17"/>
      <c r="C34" s="30" t="s">
        <v>14</v>
      </c>
      <c r="D34" s="30" t="s">
        <v>21</v>
      </c>
      <c r="E34" s="30" t="s">
        <v>121</v>
      </c>
      <c r="F34" s="30"/>
      <c r="G34" s="127">
        <f>G36+G39+G40</f>
        <v>3781.2999999999997</v>
      </c>
      <c r="H34" s="127">
        <f>H36+H39+H40</f>
        <v>3299.1</v>
      </c>
      <c r="I34" s="127">
        <f>I36+I39+I40</f>
        <v>3299.1</v>
      </c>
      <c r="J34" s="18"/>
      <c r="K34" s="18"/>
      <c r="L34" s="51"/>
      <c r="M34" s="16"/>
      <c r="N34" s="16"/>
      <c r="O34" s="16"/>
      <c r="P34" s="16"/>
      <c r="Q34" s="16"/>
      <c r="R34" s="16"/>
      <c r="S34" s="41"/>
    </row>
    <row r="35" spans="1:19" s="3" customFormat="1" ht="14.25" customHeight="1">
      <c r="A35" s="96" t="s">
        <v>162</v>
      </c>
      <c r="B35" s="23"/>
      <c r="G35" s="130"/>
      <c r="H35" s="130"/>
      <c r="I35" s="130"/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1:19" s="3" customFormat="1" ht="14.25" customHeight="1">
      <c r="A36" s="96" t="s">
        <v>138</v>
      </c>
      <c r="B36" s="23"/>
      <c r="C36" s="30" t="s">
        <v>14</v>
      </c>
      <c r="D36" s="30" t="s">
        <v>21</v>
      </c>
      <c r="E36" s="30" t="s">
        <v>121</v>
      </c>
      <c r="F36" s="30" t="s">
        <v>163</v>
      </c>
      <c r="G36" s="127" t="s">
        <v>205</v>
      </c>
      <c r="H36" s="127" t="s">
        <v>206</v>
      </c>
      <c r="I36" s="127" t="s">
        <v>206</v>
      </c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2:19" s="3" customFormat="1" ht="14.25" customHeight="1" hidden="1">
      <c r="B37" s="23"/>
      <c r="J37" s="15"/>
      <c r="K37" s="15"/>
      <c r="L37" s="50"/>
      <c r="M37" s="40"/>
      <c r="N37" s="40"/>
      <c r="O37" s="40"/>
      <c r="P37" s="40"/>
      <c r="Q37" s="40"/>
      <c r="R37" s="40"/>
      <c r="S37" s="43"/>
    </row>
    <row r="38" spans="1:19" s="5" customFormat="1" ht="14.25" customHeight="1">
      <c r="A38" s="5" t="s">
        <v>164</v>
      </c>
      <c r="C38" s="30"/>
      <c r="D38" s="30"/>
      <c r="E38" s="30"/>
      <c r="F38" s="30"/>
      <c r="G38" s="30"/>
      <c r="H38" s="30"/>
      <c r="I38" s="30"/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165</v>
      </c>
      <c r="C39" s="30" t="str">
        <f>C$16</f>
        <v>01</v>
      </c>
      <c r="D39" s="30" t="s">
        <v>21</v>
      </c>
      <c r="E39" s="30" t="s">
        <v>121</v>
      </c>
      <c r="F39" s="30" t="s">
        <v>166</v>
      </c>
      <c r="G39" s="30" t="s">
        <v>299</v>
      </c>
      <c r="H39" s="30" t="s">
        <v>207</v>
      </c>
      <c r="I39" s="30" t="s">
        <v>207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:19" s="5" customFormat="1" ht="14.25" customHeight="1">
      <c r="A40" s="5" t="s">
        <v>167</v>
      </c>
      <c r="C40" s="30" t="s">
        <v>14</v>
      </c>
      <c r="D40" s="30" t="s">
        <v>21</v>
      </c>
      <c r="E40" s="30" t="s">
        <v>121</v>
      </c>
      <c r="F40" s="30" t="s">
        <v>168</v>
      </c>
      <c r="G40" s="30" t="s">
        <v>282</v>
      </c>
      <c r="H40" s="30" t="s">
        <v>208</v>
      </c>
      <c r="I40" s="30" t="s">
        <v>208</v>
      </c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0:19" s="5" customFormat="1" ht="14.25" customHeight="1" hidden="1"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169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133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65" t="s">
        <v>170</v>
      </c>
      <c r="C47" s="30" t="s">
        <v>14</v>
      </c>
      <c r="D47" s="30" t="s">
        <v>21</v>
      </c>
      <c r="E47" s="92" t="s">
        <v>134</v>
      </c>
      <c r="G47" s="33">
        <f>G49+G51</f>
        <v>151.7</v>
      </c>
      <c r="H47" s="33">
        <f>H49+H51</f>
        <v>151.7</v>
      </c>
      <c r="I47" s="103">
        <f>I49+I51</f>
        <v>151.7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6" t="s">
        <v>162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96" t="s">
        <v>138</v>
      </c>
      <c r="C49" s="30" t="s">
        <v>14</v>
      </c>
      <c r="D49" s="30" t="s">
        <v>21</v>
      </c>
      <c r="E49" s="92" t="s">
        <v>134</v>
      </c>
      <c r="F49" s="92">
        <v>120</v>
      </c>
      <c r="G49" s="32" t="s">
        <v>209</v>
      </c>
      <c r="H49" s="32" t="s">
        <v>209</v>
      </c>
      <c r="I49" s="32" t="s">
        <v>209</v>
      </c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164</v>
      </c>
      <c r="C50" s="30"/>
      <c r="D50" s="30"/>
      <c r="E50" s="92"/>
      <c r="F50" s="92"/>
      <c r="G50" s="92"/>
      <c r="H50" s="92"/>
      <c r="I50" s="92"/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5" t="s">
        <v>165</v>
      </c>
      <c r="C51" s="30" t="s">
        <v>14</v>
      </c>
      <c r="D51" s="30" t="s">
        <v>21</v>
      </c>
      <c r="E51" s="92" t="s">
        <v>134</v>
      </c>
      <c r="F51" s="30" t="s">
        <v>166</v>
      </c>
      <c r="G51" s="30" t="s">
        <v>210</v>
      </c>
      <c r="H51" s="30" t="s">
        <v>210</v>
      </c>
      <c r="I51" s="30" t="s">
        <v>210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65" t="s">
        <v>94</v>
      </c>
      <c r="C52" s="33" t="s">
        <v>14</v>
      </c>
      <c r="D52" s="33" t="s">
        <v>97</v>
      </c>
      <c r="E52" s="33"/>
      <c r="F52" s="33"/>
      <c r="G52" s="33" t="str">
        <f>G56</f>
        <v>124,1</v>
      </c>
      <c r="H52" s="33" t="s">
        <v>153</v>
      </c>
      <c r="I52" s="33" t="s">
        <v>153</v>
      </c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65" t="s">
        <v>95</v>
      </c>
      <c r="C53" s="30"/>
      <c r="D53" s="30"/>
      <c r="E53" s="30"/>
      <c r="F53" s="30"/>
      <c r="G53" s="30"/>
      <c r="H53" s="30"/>
      <c r="I53" s="3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65" t="s">
        <v>96</v>
      </c>
      <c r="C54" s="30"/>
      <c r="D54" s="30"/>
      <c r="E54" s="30"/>
      <c r="F54" s="30"/>
      <c r="G54" s="30"/>
      <c r="H54" s="30"/>
      <c r="I54" s="30"/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97" t="s">
        <v>178</v>
      </c>
      <c r="F55" s="30"/>
      <c r="G55" s="30"/>
      <c r="H55" s="30"/>
      <c r="I55" s="30"/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27" t="s">
        <v>177</v>
      </c>
      <c r="C56" s="30" t="s">
        <v>14</v>
      </c>
      <c r="D56" s="30" t="s">
        <v>97</v>
      </c>
      <c r="E56" s="30" t="s">
        <v>139</v>
      </c>
      <c r="F56" s="30"/>
      <c r="G56" s="30" t="str">
        <f>G60</f>
        <v>124,1</v>
      </c>
      <c r="H56" s="30" t="s">
        <v>153</v>
      </c>
      <c r="I56" s="30" t="s">
        <v>153</v>
      </c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5" t="s">
        <v>171</v>
      </c>
      <c r="C57" s="30"/>
      <c r="D57" s="30"/>
      <c r="E57" s="30"/>
      <c r="F57" s="30"/>
      <c r="G57" s="30"/>
      <c r="H57" s="30"/>
      <c r="I57" s="30"/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5" t="s">
        <v>179</v>
      </c>
      <c r="C58" s="30"/>
      <c r="D58" s="30"/>
      <c r="E58" s="30"/>
      <c r="F58" s="30"/>
      <c r="G58" s="30"/>
      <c r="H58" s="30"/>
      <c r="I58" s="30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5" t="s">
        <v>172</v>
      </c>
      <c r="C59" s="30"/>
      <c r="D59" s="30"/>
      <c r="E59" s="30"/>
      <c r="F59" s="30"/>
      <c r="G59" s="30"/>
      <c r="H59" s="30"/>
      <c r="I59" s="30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5" t="s">
        <v>173</v>
      </c>
      <c r="C60" s="30" t="s">
        <v>14</v>
      </c>
      <c r="D60" s="30" t="s">
        <v>97</v>
      </c>
      <c r="E60" s="30" t="s">
        <v>122</v>
      </c>
      <c r="F60" s="30"/>
      <c r="G60" s="30" t="str">
        <f>G61</f>
        <v>124,1</v>
      </c>
      <c r="H60" s="30" t="s">
        <v>153</v>
      </c>
      <c r="I60" s="30" t="s">
        <v>153</v>
      </c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5" t="s">
        <v>98</v>
      </c>
      <c r="C61" s="30" t="s">
        <v>14</v>
      </c>
      <c r="D61" s="30" t="s">
        <v>97</v>
      </c>
      <c r="E61" s="30" t="s">
        <v>122</v>
      </c>
      <c r="F61" s="30" t="s">
        <v>93</v>
      </c>
      <c r="G61" s="30" t="s">
        <v>161</v>
      </c>
      <c r="H61" s="30" t="s">
        <v>153</v>
      </c>
      <c r="I61" s="30" t="s">
        <v>153</v>
      </c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ht="14.25" customHeight="1">
      <c r="A62" s="89" t="s">
        <v>89</v>
      </c>
      <c r="B62" s="5"/>
      <c r="C62" s="33" t="s">
        <v>14</v>
      </c>
      <c r="D62" s="33" t="s">
        <v>92</v>
      </c>
      <c r="G62" s="33" t="str">
        <f aca="true" t="shared" si="0" ref="G62:H64">G63</f>
        <v>1,0</v>
      </c>
      <c r="H62" s="33" t="str">
        <f t="shared" si="0"/>
        <v>1,0</v>
      </c>
      <c r="I62" s="33" t="s">
        <v>102</v>
      </c>
      <c r="J62" s="18" t="e">
        <f>#REF!+#REF!+#REF!+#REF!+#REF!+#REF!+#REF!</f>
        <v>#REF!</v>
      </c>
      <c r="K62" s="18" t="e">
        <f>#REF!+#REF!+#REF!+#REF!+#REF!+#REF!+#REF!</f>
        <v>#REF!</v>
      </c>
      <c r="L62" s="51"/>
      <c r="M62" s="16"/>
      <c r="N62" s="16"/>
      <c r="O62" s="16"/>
      <c r="P62" s="16"/>
      <c r="Q62" s="16"/>
      <c r="R62" s="16"/>
      <c r="S62" s="35"/>
    </row>
    <row r="63" spans="1:19" ht="14.25" customHeight="1">
      <c r="A63" s="93" t="s">
        <v>113</v>
      </c>
      <c r="B63" s="5"/>
      <c r="C63" s="32" t="s">
        <v>14</v>
      </c>
      <c r="D63" s="32" t="s">
        <v>92</v>
      </c>
      <c r="E63" s="30" t="s">
        <v>123</v>
      </c>
      <c r="G63" s="30" t="str">
        <f t="shared" si="0"/>
        <v>1,0</v>
      </c>
      <c r="H63" s="30" t="str">
        <f t="shared" si="0"/>
        <v>1,0</v>
      </c>
      <c r="I63" s="30" t="s">
        <v>102</v>
      </c>
      <c r="J63" s="18"/>
      <c r="K63" s="18"/>
      <c r="L63" s="51"/>
      <c r="M63" s="16"/>
      <c r="N63" s="16"/>
      <c r="O63" s="16"/>
      <c r="P63" s="16"/>
      <c r="Q63" s="16"/>
      <c r="R63" s="16"/>
      <c r="S63" s="35"/>
    </row>
    <row r="64" spans="1:19" ht="14.25" customHeight="1">
      <c r="A64" s="5" t="s">
        <v>174</v>
      </c>
      <c r="B64" s="5"/>
      <c r="C64" s="30" t="s">
        <v>14</v>
      </c>
      <c r="D64" s="30" t="s">
        <v>92</v>
      </c>
      <c r="E64" s="30" t="s">
        <v>124</v>
      </c>
      <c r="G64" s="30" t="str">
        <f t="shared" si="0"/>
        <v>1,0</v>
      </c>
      <c r="H64" s="30" t="str">
        <f t="shared" si="0"/>
        <v>1,0</v>
      </c>
      <c r="I64" s="30" t="s">
        <v>102</v>
      </c>
      <c r="J64" s="18"/>
      <c r="K64" s="18"/>
      <c r="L64" s="51"/>
      <c r="M64" s="16"/>
      <c r="N64" s="16"/>
      <c r="O64" s="16"/>
      <c r="P64" s="16"/>
      <c r="Q64" s="16"/>
      <c r="R64" s="16"/>
      <c r="S64" s="35"/>
    </row>
    <row r="65" spans="1:19" ht="14.25" customHeight="1">
      <c r="A65" s="5" t="s">
        <v>89</v>
      </c>
      <c r="B65" s="5"/>
      <c r="C65" s="30" t="s">
        <v>14</v>
      </c>
      <c r="D65" s="30" t="s">
        <v>92</v>
      </c>
      <c r="E65" s="30" t="s">
        <v>124</v>
      </c>
      <c r="F65" s="30" t="s">
        <v>90</v>
      </c>
      <c r="G65" s="30" t="s">
        <v>102</v>
      </c>
      <c r="H65" s="30" t="s">
        <v>102</v>
      </c>
      <c r="I65" s="30" t="s">
        <v>102</v>
      </c>
      <c r="J65" s="18"/>
      <c r="K65" s="18"/>
      <c r="L65" s="51"/>
      <c r="M65" s="16"/>
      <c r="N65" s="16"/>
      <c r="O65" s="16"/>
      <c r="P65" s="16"/>
      <c r="Q65" s="16"/>
      <c r="R65" s="16"/>
      <c r="S65" s="35"/>
    </row>
    <row r="66" spans="1:19" ht="14.25" customHeight="1">
      <c r="A66" s="65" t="s">
        <v>25</v>
      </c>
      <c r="B66" s="17"/>
      <c r="C66" s="33" t="s">
        <v>14</v>
      </c>
      <c r="D66" s="33" t="s">
        <v>91</v>
      </c>
      <c r="G66" s="108" t="str">
        <f>G67</f>
        <v>0</v>
      </c>
      <c r="H66" s="108" t="str">
        <f>H67</f>
        <v>0</v>
      </c>
      <c r="I66" s="108" t="str">
        <f>I67</f>
        <v>0</v>
      </c>
      <c r="L66" s="51"/>
      <c r="M66" s="16"/>
      <c r="N66" s="16"/>
      <c r="O66" s="16"/>
      <c r="P66" s="16"/>
      <c r="Q66" s="16"/>
      <c r="R66" s="16"/>
      <c r="S66" s="35"/>
    </row>
    <row r="67" spans="1:19" ht="14.25" customHeight="1">
      <c r="A67" s="65" t="s">
        <v>154</v>
      </c>
      <c r="B67" s="17"/>
      <c r="C67" s="33" t="s">
        <v>14</v>
      </c>
      <c r="D67" s="33" t="s">
        <v>91</v>
      </c>
      <c r="E67" s="30" t="s">
        <v>155</v>
      </c>
      <c r="G67" s="30" t="s">
        <v>153</v>
      </c>
      <c r="H67" s="33" t="str">
        <f>H68</f>
        <v>0</v>
      </c>
      <c r="I67" s="33" t="str">
        <f>I68</f>
        <v>0</v>
      </c>
      <c r="J67" s="59"/>
      <c r="K67" s="59"/>
      <c r="L67" s="51"/>
      <c r="M67" s="16"/>
      <c r="N67" s="16"/>
      <c r="O67" s="16"/>
      <c r="P67" s="16"/>
      <c r="Q67" s="16"/>
      <c r="R67" s="16"/>
      <c r="S67" s="35"/>
    </row>
    <row r="68" spans="1:19" ht="14.25" customHeight="1">
      <c r="A68" s="5" t="s">
        <v>89</v>
      </c>
      <c r="B68" s="17"/>
      <c r="C68" s="30" t="s">
        <v>14</v>
      </c>
      <c r="D68" s="30" t="s">
        <v>91</v>
      </c>
      <c r="E68" s="30" t="s">
        <v>155</v>
      </c>
      <c r="F68" s="30" t="s">
        <v>90</v>
      </c>
      <c r="G68" s="30" t="s">
        <v>153</v>
      </c>
      <c r="H68" s="30" t="s">
        <v>153</v>
      </c>
      <c r="I68" s="30" t="s">
        <v>153</v>
      </c>
      <c r="J68" s="59"/>
      <c r="K68" s="59"/>
      <c r="L68" s="51"/>
      <c r="M68" s="16"/>
      <c r="N68" s="16"/>
      <c r="O68" s="16"/>
      <c r="P68" s="16"/>
      <c r="Q68" s="16"/>
      <c r="R68" s="16"/>
      <c r="S68" s="35"/>
    </row>
    <row r="69" spans="1:19" s="8" customFormat="1" ht="14.25" customHeight="1">
      <c r="A69" s="65" t="s">
        <v>22</v>
      </c>
      <c r="B69" s="25"/>
      <c r="C69" s="73" t="s">
        <v>15</v>
      </c>
      <c r="D69" s="73"/>
      <c r="E69" s="73"/>
      <c r="F69" s="73"/>
      <c r="G69" s="73">
        <f aca="true" t="shared" si="1" ref="G69:I70">G70</f>
        <v>172.7</v>
      </c>
      <c r="H69" s="73">
        <f t="shared" si="1"/>
        <v>172.7</v>
      </c>
      <c r="I69" s="33">
        <f t="shared" si="1"/>
        <v>172.7</v>
      </c>
      <c r="J69" s="77"/>
      <c r="K69" s="77"/>
      <c r="L69" s="78"/>
      <c r="M69" s="79"/>
      <c r="N69" s="79"/>
      <c r="O69" s="79"/>
      <c r="P69" s="79"/>
      <c r="Q69" s="79"/>
      <c r="R69" s="79"/>
      <c r="S69" s="39"/>
    </row>
    <row r="70" spans="1:19" s="8" customFormat="1" ht="14.25" customHeight="1">
      <c r="A70" s="27" t="s">
        <v>142</v>
      </c>
      <c r="B70" s="25"/>
      <c r="C70" s="73" t="s">
        <v>15</v>
      </c>
      <c r="D70" s="73" t="s">
        <v>16</v>
      </c>
      <c r="E70" s="73"/>
      <c r="F70" s="73"/>
      <c r="G70" s="73">
        <f t="shared" si="1"/>
        <v>172.7</v>
      </c>
      <c r="H70" s="73">
        <f t="shared" si="1"/>
        <v>172.7</v>
      </c>
      <c r="I70" s="33">
        <f t="shared" si="1"/>
        <v>172.7</v>
      </c>
      <c r="J70" s="77"/>
      <c r="K70" s="77"/>
      <c r="L70" s="78"/>
      <c r="M70" s="79"/>
      <c r="N70" s="79"/>
      <c r="O70" s="79"/>
      <c r="P70" s="79"/>
      <c r="Q70" s="79"/>
      <c r="R70" s="79"/>
      <c r="S70" s="39"/>
    </row>
    <row r="71" spans="1:19" s="8" customFormat="1" ht="14.25" customHeight="1">
      <c r="A71" s="27" t="s">
        <v>114</v>
      </c>
      <c r="B71" s="25"/>
      <c r="C71" s="30" t="s">
        <v>15</v>
      </c>
      <c r="D71" s="30" t="s">
        <v>16</v>
      </c>
      <c r="E71" s="30" t="s">
        <v>123</v>
      </c>
      <c r="F71" s="73"/>
      <c r="G71" s="73">
        <f>G73</f>
        <v>172.7</v>
      </c>
      <c r="H71" s="73">
        <f>H73</f>
        <v>172.7</v>
      </c>
      <c r="I71" s="33">
        <f>I73</f>
        <v>172.7</v>
      </c>
      <c r="J71" s="77"/>
      <c r="K71" s="77"/>
      <c r="L71" s="78"/>
      <c r="M71" s="79"/>
      <c r="N71" s="79"/>
      <c r="O71" s="79"/>
      <c r="P71" s="79"/>
      <c r="Q71" s="79"/>
      <c r="R71" s="79"/>
      <c r="S71" s="39"/>
    </row>
    <row r="72" spans="1:19" ht="14.25" customHeight="1">
      <c r="A72" s="27" t="s">
        <v>77</v>
      </c>
      <c r="B72" s="19"/>
      <c r="J72" s="56"/>
      <c r="K72" s="56"/>
      <c r="L72" s="50"/>
      <c r="M72" s="40"/>
      <c r="N72" s="40"/>
      <c r="O72" s="40"/>
      <c r="P72" s="40"/>
      <c r="Q72" s="40"/>
      <c r="R72" s="40"/>
      <c r="S72" s="35"/>
    </row>
    <row r="73" spans="1:19" ht="14.25" customHeight="1">
      <c r="A73" s="27" t="s">
        <v>103</v>
      </c>
      <c r="B73" s="19"/>
      <c r="C73" s="30" t="s">
        <v>15</v>
      </c>
      <c r="D73" s="30" t="s">
        <v>16</v>
      </c>
      <c r="E73" s="30" t="s">
        <v>125</v>
      </c>
      <c r="G73" s="109">
        <f>G75+G77</f>
        <v>172.7</v>
      </c>
      <c r="H73" s="109">
        <f>H75+H77</f>
        <v>172.7</v>
      </c>
      <c r="I73" s="109">
        <f>I75+I77</f>
        <v>172.7</v>
      </c>
      <c r="J73" s="56"/>
      <c r="K73" s="56"/>
      <c r="L73" s="50"/>
      <c r="M73" s="40"/>
      <c r="N73" s="40"/>
      <c r="O73" s="40"/>
      <c r="P73" s="40"/>
      <c r="Q73" s="40"/>
      <c r="R73" s="40"/>
      <c r="S73" s="35"/>
    </row>
    <row r="74" spans="1:19" ht="14.25" customHeight="1">
      <c r="A74" s="96" t="s">
        <v>162</v>
      </c>
      <c r="B74" s="19"/>
      <c r="C74" s="1"/>
      <c r="D74" s="1"/>
      <c r="E74" s="1"/>
      <c r="F74" s="1"/>
      <c r="G74" s="1"/>
      <c r="H74" s="1"/>
      <c r="I74" s="1"/>
      <c r="J74" s="56"/>
      <c r="K74" s="56"/>
      <c r="L74" s="50"/>
      <c r="M74" s="40"/>
      <c r="N74" s="40"/>
      <c r="O74" s="40"/>
      <c r="P74" s="40"/>
      <c r="Q74" s="40"/>
      <c r="R74" s="40"/>
      <c r="S74" s="35"/>
    </row>
    <row r="75" spans="1:19" ht="14.25" customHeight="1">
      <c r="A75" s="96" t="s">
        <v>138</v>
      </c>
      <c r="B75" s="19"/>
      <c r="C75" s="30" t="s">
        <v>15</v>
      </c>
      <c r="D75" s="30" t="s">
        <v>16</v>
      </c>
      <c r="E75" s="30" t="s">
        <v>125</v>
      </c>
      <c r="F75" s="30" t="s">
        <v>163</v>
      </c>
      <c r="G75" s="30" t="s">
        <v>275</v>
      </c>
      <c r="H75" s="30" t="s">
        <v>275</v>
      </c>
      <c r="I75" s="30" t="s">
        <v>275</v>
      </c>
      <c r="J75" s="56"/>
      <c r="K75" s="56"/>
      <c r="L75" s="50"/>
      <c r="M75" s="40"/>
      <c r="N75" s="40"/>
      <c r="O75" s="40"/>
      <c r="P75" s="40"/>
      <c r="Q75" s="40"/>
      <c r="R75" s="40"/>
      <c r="S75" s="35"/>
    </row>
    <row r="76" spans="1:19" ht="14.25" customHeight="1">
      <c r="A76" s="110" t="s">
        <v>164</v>
      </c>
      <c r="B76" s="19"/>
      <c r="I76" s="88"/>
      <c r="J76" s="56"/>
      <c r="K76" s="56"/>
      <c r="L76" s="50"/>
      <c r="M76" s="40"/>
      <c r="N76" s="40"/>
      <c r="O76" s="40"/>
      <c r="P76" s="40"/>
      <c r="Q76" s="40"/>
      <c r="R76" s="40"/>
      <c r="S76" s="35"/>
    </row>
    <row r="77" spans="1:19" ht="14.25" customHeight="1">
      <c r="A77" s="5" t="s">
        <v>165</v>
      </c>
      <c r="B77" s="19"/>
      <c r="C77" s="30" t="s">
        <v>15</v>
      </c>
      <c r="D77" s="30" t="s">
        <v>16</v>
      </c>
      <c r="E77" s="30" t="s">
        <v>125</v>
      </c>
      <c r="F77" s="30" t="s">
        <v>166</v>
      </c>
      <c r="G77" s="30" t="s">
        <v>211</v>
      </c>
      <c r="H77" s="30" t="s">
        <v>211</v>
      </c>
      <c r="I77" s="88">
        <v>8.7</v>
      </c>
      <c r="J77" s="56"/>
      <c r="K77" s="56"/>
      <c r="L77" s="50"/>
      <c r="M77" s="40"/>
      <c r="N77" s="40"/>
      <c r="O77" s="40"/>
      <c r="P77" s="40"/>
      <c r="Q77" s="40"/>
      <c r="R77" s="40"/>
      <c r="S77" s="35"/>
    </row>
    <row r="78" spans="1:19" s="4" customFormat="1" ht="14.25" customHeight="1">
      <c r="A78" s="20" t="s">
        <v>26</v>
      </c>
      <c r="B78" s="25"/>
      <c r="C78" s="73"/>
      <c r="D78" s="73"/>
      <c r="E78" s="73"/>
      <c r="F78" s="73"/>
      <c r="G78" s="73"/>
      <c r="H78" s="73"/>
      <c r="I78" s="87"/>
      <c r="J78" s="74" t="e">
        <f>#REF!+#REF!+J88+#REF!</f>
        <v>#REF!</v>
      </c>
      <c r="K78" s="74" t="e">
        <f>#REF!+#REF!+K88+#REF!</f>
        <v>#REF!</v>
      </c>
      <c r="L78" s="75"/>
      <c r="M78" s="76"/>
      <c r="N78" s="76"/>
      <c r="O78" s="76"/>
      <c r="P78" s="76"/>
      <c r="Q78" s="76"/>
      <c r="R78" s="76"/>
      <c r="S78" s="47"/>
    </row>
    <row r="79" spans="1:19" s="4" customFormat="1" ht="14.25" customHeight="1">
      <c r="A79" s="20" t="s">
        <v>27</v>
      </c>
      <c r="B79" s="25"/>
      <c r="C79" s="14" t="s">
        <v>16</v>
      </c>
      <c r="D79" s="73"/>
      <c r="E79" s="73"/>
      <c r="F79" s="73"/>
      <c r="G79" s="14">
        <f>G82+G88</f>
        <v>127.5</v>
      </c>
      <c r="H79" s="98" t="str">
        <f>H88</f>
        <v>61</v>
      </c>
      <c r="I79" s="111" t="str">
        <f>I88</f>
        <v>61</v>
      </c>
      <c r="J79" s="74"/>
      <c r="K79" s="74"/>
      <c r="L79" s="75"/>
      <c r="M79" s="76"/>
      <c r="N79" s="76"/>
      <c r="O79" s="76"/>
      <c r="P79" s="76"/>
      <c r="Q79" s="76"/>
      <c r="R79" s="76"/>
      <c r="S79" s="47"/>
    </row>
    <row r="80" spans="1:19" s="4" customFormat="1" ht="14.25" customHeight="1">
      <c r="A80" s="113" t="s">
        <v>242</v>
      </c>
      <c r="B80" s="25"/>
      <c r="J80" s="74"/>
      <c r="K80" s="74"/>
      <c r="L80" s="75"/>
      <c r="M80" s="76"/>
      <c r="N80" s="76"/>
      <c r="O80" s="76"/>
      <c r="P80" s="76"/>
      <c r="Q80" s="76"/>
      <c r="R80" s="76"/>
      <c r="S80" s="47"/>
    </row>
    <row r="81" spans="1:19" s="4" customFormat="1" ht="14.25" customHeight="1">
      <c r="A81" s="114" t="s">
        <v>262</v>
      </c>
      <c r="B81" s="25"/>
      <c r="C81" s="73"/>
      <c r="D81" s="73"/>
      <c r="E81" s="73"/>
      <c r="F81" s="73"/>
      <c r="G81" s="14"/>
      <c r="H81" s="98"/>
      <c r="I81" s="111"/>
      <c r="J81" s="74"/>
      <c r="K81" s="74"/>
      <c r="L81" s="75"/>
      <c r="M81" s="76"/>
      <c r="N81" s="76"/>
      <c r="O81" s="76"/>
      <c r="P81" s="76"/>
      <c r="Q81" s="76"/>
      <c r="R81" s="76"/>
      <c r="S81" s="47"/>
    </row>
    <row r="82" spans="1:19" s="4" customFormat="1" ht="14.25" customHeight="1">
      <c r="A82" s="114" t="s">
        <v>263</v>
      </c>
      <c r="B82" s="25"/>
      <c r="C82" s="14" t="s">
        <v>16</v>
      </c>
      <c r="D82" s="14" t="s">
        <v>101</v>
      </c>
      <c r="E82" s="73"/>
      <c r="F82" s="73"/>
      <c r="G82" s="14" t="str">
        <f>G83</f>
        <v>66,5</v>
      </c>
      <c r="H82" s="98">
        <f>H83</f>
        <v>0</v>
      </c>
      <c r="I82" s="111">
        <f>I83</f>
        <v>0</v>
      </c>
      <c r="J82" s="74"/>
      <c r="K82" s="74"/>
      <c r="L82" s="75"/>
      <c r="M82" s="76"/>
      <c r="N82" s="76"/>
      <c r="O82" s="76"/>
      <c r="P82" s="76"/>
      <c r="Q82" s="76"/>
      <c r="R82" s="76"/>
      <c r="S82" s="47"/>
    </row>
    <row r="83" spans="1:19" s="4" customFormat="1" ht="14.25" customHeight="1">
      <c r="A83" s="115" t="s">
        <v>243</v>
      </c>
      <c r="B83" s="25"/>
      <c r="C83" s="32" t="s">
        <v>16</v>
      </c>
      <c r="D83" s="32" t="s">
        <v>101</v>
      </c>
      <c r="E83" s="30" t="s">
        <v>123</v>
      </c>
      <c r="F83" s="73"/>
      <c r="G83" s="32" t="str">
        <f>G85</f>
        <v>66,5</v>
      </c>
      <c r="H83" s="102">
        <f>H85</f>
        <v>0</v>
      </c>
      <c r="I83" s="117">
        <f>I85</f>
        <v>0</v>
      </c>
      <c r="J83" s="74"/>
      <c r="K83" s="74"/>
      <c r="L83" s="75"/>
      <c r="M83" s="76"/>
      <c r="N83" s="76"/>
      <c r="O83" s="76"/>
      <c r="P83" s="76"/>
      <c r="Q83" s="76"/>
      <c r="R83" s="76"/>
      <c r="S83" s="47"/>
    </row>
    <row r="84" spans="1:19" s="4" customFormat="1" ht="14.25" customHeight="1">
      <c r="A84" s="115" t="s">
        <v>244</v>
      </c>
      <c r="B84" s="25"/>
      <c r="C84" s="73"/>
      <c r="D84" s="73"/>
      <c r="E84" s="73"/>
      <c r="F84" s="73"/>
      <c r="G84" s="32"/>
      <c r="H84" s="102"/>
      <c r="I84" s="117"/>
      <c r="J84" s="74"/>
      <c r="K84" s="74"/>
      <c r="L84" s="75"/>
      <c r="M84" s="76"/>
      <c r="N84" s="76"/>
      <c r="O84" s="76"/>
      <c r="P84" s="76"/>
      <c r="Q84" s="76"/>
      <c r="R84" s="76"/>
      <c r="S84" s="47"/>
    </row>
    <row r="85" spans="1:19" s="4" customFormat="1" ht="14.25" customHeight="1">
      <c r="A85" s="115" t="s">
        <v>245</v>
      </c>
      <c r="B85" s="25"/>
      <c r="C85" s="32" t="s">
        <v>16</v>
      </c>
      <c r="D85" s="32" t="s">
        <v>101</v>
      </c>
      <c r="E85" s="116" t="s">
        <v>246</v>
      </c>
      <c r="F85" s="33"/>
      <c r="G85" s="32" t="str">
        <f>G87</f>
        <v>66,5</v>
      </c>
      <c r="H85" s="102">
        <f>H87</f>
        <v>0</v>
      </c>
      <c r="I85" s="117">
        <f>I87</f>
        <v>0</v>
      </c>
      <c r="J85" s="74"/>
      <c r="K85" s="74"/>
      <c r="L85" s="75"/>
      <c r="M85" s="76"/>
      <c r="N85" s="76"/>
      <c r="O85" s="76"/>
      <c r="P85" s="76"/>
      <c r="Q85" s="76"/>
      <c r="R85" s="76"/>
      <c r="S85" s="47"/>
    </row>
    <row r="86" spans="1:19" s="4" customFormat="1" ht="14.25" customHeight="1">
      <c r="A86" s="110" t="s">
        <v>164</v>
      </c>
      <c r="B86" s="25"/>
      <c r="C86" s="32"/>
      <c r="D86" s="32"/>
      <c r="E86" s="33"/>
      <c r="F86" s="33"/>
      <c r="G86" s="14"/>
      <c r="H86" s="98"/>
      <c r="I86" s="111"/>
      <c r="J86" s="74"/>
      <c r="K86" s="74"/>
      <c r="L86" s="75"/>
      <c r="M86" s="76"/>
      <c r="N86" s="76"/>
      <c r="O86" s="76"/>
      <c r="P86" s="76"/>
      <c r="Q86" s="76"/>
      <c r="R86" s="76"/>
      <c r="S86" s="47"/>
    </row>
    <row r="87" spans="1:19" s="4" customFormat="1" ht="14.25" customHeight="1">
      <c r="A87" s="5" t="s">
        <v>165</v>
      </c>
      <c r="B87" s="25"/>
      <c r="C87" s="32" t="s">
        <v>16</v>
      </c>
      <c r="D87" s="32" t="s">
        <v>101</v>
      </c>
      <c r="E87" s="116" t="s">
        <v>246</v>
      </c>
      <c r="F87" s="32" t="s">
        <v>166</v>
      </c>
      <c r="G87" s="32" t="s">
        <v>247</v>
      </c>
      <c r="H87" s="102">
        <v>0</v>
      </c>
      <c r="I87" s="117">
        <v>0</v>
      </c>
      <c r="J87" s="74"/>
      <c r="K87" s="74"/>
      <c r="L87" s="75"/>
      <c r="M87" s="76"/>
      <c r="N87" s="76"/>
      <c r="O87" s="76"/>
      <c r="P87" s="76"/>
      <c r="Q87" s="76"/>
      <c r="R87" s="76"/>
      <c r="S87" s="47"/>
    </row>
    <row r="88" spans="1:19" ht="14.25" customHeight="1">
      <c r="A88" s="12" t="s">
        <v>52</v>
      </c>
      <c r="B88" s="17"/>
      <c r="C88" s="32" t="s">
        <v>16</v>
      </c>
      <c r="D88" s="32" t="s">
        <v>18</v>
      </c>
      <c r="E88" s="14"/>
      <c r="F88" s="14"/>
      <c r="G88" s="14" t="str">
        <f>G92</f>
        <v>61</v>
      </c>
      <c r="H88" s="98" t="str">
        <f>H92</f>
        <v>61</v>
      </c>
      <c r="I88" s="98" t="str">
        <f>I92</f>
        <v>61</v>
      </c>
      <c r="J88" s="18" t="e">
        <f>#REF!+J89+#REF!</f>
        <v>#REF!</v>
      </c>
      <c r="K88" s="18" t="e">
        <f>#REF!+K89+#REF!</f>
        <v>#REF!</v>
      </c>
      <c r="L88" s="51"/>
      <c r="M88" s="16"/>
      <c r="N88" s="16"/>
      <c r="O88" s="16"/>
      <c r="P88" s="16"/>
      <c r="Q88" s="16"/>
      <c r="R88" s="16"/>
      <c r="S88" s="35"/>
    </row>
    <row r="89" spans="1:19" ht="2.25" customHeight="1" hidden="1">
      <c r="A89" s="12"/>
      <c r="B89" s="19"/>
      <c r="J89" s="15" t="e">
        <f>J95</f>
        <v>#REF!</v>
      </c>
      <c r="K89" s="15" t="e">
        <f>K95</f>
        <v>#REF!</v>
      </c>
      <c r="L89" s="50"/>
      <c r="M89" s="40"/>
      <c r="N89" s="40"/>
      <c r="O89" s="40"/>
      <c r="P89" s="40"/>
      <c r="Q89" s="40"/>
      <c r="R89" s="40"/>
      <c r="S89" s="35"/>
    </row>
    <row r="90" spans="1:19" ht="15" customHeight="1">
      <c r="A90" s="28" t="s">
        <v>115</v>
      </c>
      <c r="B90" s="19"/>
      <c r="L90" s="50"/>
      <c r="M90" s="40"/>
      <c r="N90" s="40"/>
      <c r="O90" s="40"/>
      <c r="P90" s="40"/>
      <c r="Q90" s="40"/>
      <c r="R90" s="40"/>
      <c r="S90" s="35"/>
    </row>
    <row r="91" spans="1:19" ht="15" customHeight="1">
      <c r="A91" s="28" t="s">
        <v>230</v>
      </c>
      <c r="B91" s="19"/>
      <c r="L91" s="50"/>
      <c r="M91" s="40"/>
      <c r="N91" s="40"/>
      <c r="O91" s="40"/>
      <c r="P91" s="40"/>
      <c r="Q91" s="40"/>
      <c r="R91" s="40"/>
      <c r="S91" s="35"/>
    </row>
    <row r="92" spans="1:19" ht="15" customHeight="1">
      <c r="A92" s="28" t="s">
        <v>231</v>
      </c>
      <c r="B92" s="19"/>
      <c r="C92" s="30" t="s">
        <v>16</v>
      </c>
      <c r="D92" s="30" t="s">
        <v>18</v>
      </c>
      <c r="E92" s="30" t="s">
        <v>126</v>
      </c>
      <c r="G92" s="30" t="str">
        <f>G95</f>
        <v>61</v>
      </c>
      <c r="H92" s="30" t="str">
        <f>H95</f>
        <v>61</v>
      </c>
      <c r="I92" s="30" t="str">
        <f>I95</f>
        <v>61</v>
      </c>
      <c r="L92" s="50"/>
      <c r="M92" s="40"/>
      <c r="N92" s="40"/>
      <c r="O92" s="40"/>
      <c r="P92" s="40"/>
      <c r="Q92" s="40"/>
      <c r="R92" s="40"/>
      <c r="S92" s="35"/>
    </row>
    <row r="93" spans="1:19" ht="15" customHeight="1">
      <c r="A93" s="96" t="s">
        <v>181</v>
      </c>
      <c r="B93" s="19"/>
      <c r="L93" s="50"/>
      <c r="M93" s="40"/>
      <c r="N93" s="40"/>
      <c r="O93" s="40"/>
      <c r="P93" s="40"/>
      <c r="Q93" s="40"/>
      <c r="R93" s="40"/>
      <c r="S93" s="35"/>
    </row>
    <row r="94" spans="1:19" ht="15" customHeight="1">
      <c r="A94" s="28" t="s">
        <v>182</v>
      </c>
      <c r="B94" s="19"/>
      <c r="C94" s="30" t="s">
        <v>16</v>
      </c>
      <c r="D94" s="30" t="s">
        <v>18</v>
      </c>
      <c r="E94" s="30" t="s">
        <v>183</v>
      </c>
      <c r="G94" s="88" t="str">
        <f>G95</f>
        <v>61</v>
      </c>
      <c r="H94" s="88" t="str">
        <f>H95</f>
        <v>61</v>
      </c>
      <c r="I94" s="88" t="str">
        <f>I95</f>
        <v>61</v>
      </c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5" t="s">
        <v>180</v>
      </c>
      <c r="B95" s="19"/>
      <c r="C95" s="30" t="s">
        <v>16</v>
      </c>
      <c r="D95" s="30" t="s">
        <v>18</v>
      </c>
      <c r="E95" s="30" t="s">
        <v>146</v>
      </c>
      <c r="G95" s="30" t="str">
        <f>G97</f>
        <v>61</v>
      </c>
      <c r="H95" s="30" t="str">
        <f>H97</f>
        <v>61</v>
      </c>
      <c r="I95" s="30" t="str">
        <f>I97</f>
        <v>61</v>
      </c>
      <c r="J95" s="15" t="e">
        <f>#REF!</f>
        <v>#REF!</v>
      </c>
      <c r="K95" s="15" t="e">
        <f>#REF!</f>
        <v>#REF!</v>
      </c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110" t="s">
        <v>164</v>
      </c>
      <c r="B96" s="19"/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5" t="s">
        <v>165</v>
      </c>
      <c r="B97" s="19"/>
      <c r="C97" s="30" t="s">
        <v>16</v>
      </c>
      <c r="D97" s="30" t="s">
        <v>18</v>
      </c>
      <c r="E97" s="30" t="s">
        <v>146</v>
      </c>
      <c r="F97" s="30" t="s">
        <v>166</v>
      </c>
      <c r="G97" s="30" t="s">
        <v>212</v>
      </c>
      <c r="H97" s="30" t="s">
        <v>212</v>
      </c>
      <c r="I97" s="30" t="s">
        <v>212</v>
      </c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90" t="s">
        <v>99</v>
      </c>
      <c r="B98" s="19"/>
      <c r="C98" s="33" t="s">
        <v>21</v>
      </c>
      <c r="G98" s="122">
        <f>G99+G148</f>
        <v>2963.1</v>
      </c>
      <c r="H98" s="122">
        <f>H99+H148</f>
        <v>1831.7</v>
      </c>
      <c r="I98" s="122">
        <f>I99+I148</f>
        <v>1921.4</v>
      </c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90" t="s">
        <v>100</v>
      </c>
      <c r="B99" s="19"/>
      <c r="C99" s="33" t="s">
        <v>21</v>
      </c>
      <c r="D99" s="33" t="s">
        <v>101</v>
      </c>
      <c r="G99" s="122">
        <f>G102</f>
        <v>2960.1</v>
      </c>
      <c r="H99" s="122">
        <f>H102</f>
        <v>1831.7</v>
      </c>
      <c r="I99" s="122">
        <f>I102</f>
        <v>1921.4</v>
      </c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28" t="s">
        <v>115</v>
      </c>
      <c r="B100" s="19"/>
      <c r="C100" s="33"/>
      <c r="D100" s="33"/>
      <c r="G100" s="127"/>
      <c r="H100" s="127"/>
      <c r="I100" s="127"/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28" t="s">
        <v>230</v>
      </c>
      <c r="B101" s="19"/>
      <c r="C101" s="33"/>
      <c r="D101" s="33"/>
      <c r="G101" s="127"/>
      <c r="H101" s="127"/>
      <c r="I101" s="127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28" t="s">
        <v>232</v>
      </c>
      <c r="B102" s="19"/>
      <c r="C102" s="32" t="s">
        <v>21</v>
      </c>
      <c r="D102" s="32" t="s">
        <v>101</v>
      </c>
      <c r="E102" s="30" t="s">
        <v>126</v>
      </c>
      <c r="G102" s="127">
        <f>G107+G141+G145</f>
        <v>2960.1</v>
      </c>
      <c r="H102" s="127">
        <f>H105</f>
        <v>1831.7</v>
      </c>
      <c r="I102" s="127">
        <f>I105</f>
        <v>1921.4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96" t="s">
        <v>185</v>
      </c>
      <c r="B103" s="19"/>
      <c r="C103" s="32"/>
      <c r="D103" s="32"/>
      <c r="G103" s="127"/>
      <c r="H103" s="127"/>
      <c r="I103" s="127"/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28" t="s">
        <v>189</v>
      </c>
      <c r="B104" s="19"/>
      <c r="C104" s="32"/>
      <c r="D104" s="32"/>
      <c r="G104" s="127"/>
      <c r="H104" s="127"/>
      <c r="I104" s="127"/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28" t="s">
        <v>184</v>
      </c>
      <c r="B105" s="19"/>
      <c r="C105" s="32" t="s">
        <v>21</v>
      </c>
      <c r="D105" s="32" t="s">
        <v>101</v>
      </c>
      <c r="E105" s="30" t="s">
        <v>186</v>
      </c>
      <c r="G105" s="127">
        <f>G107+G141+G145</f>
        <v>2960.1</v>
      </c>
      <c r="H105" s="127">
        <f>H107+H141+H145</f>
        <v>1831.7</v>
      </c>
      <c r="I105" s="127">
        <f>I107+I141+I145</f>
        <v>1921.4</v>
      </c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28" t="s">
        <v>187</v>
      </c>
      <c r="B106" s="19"/>
      <c r="C106" s="1"/>
      <c r="D106" s="1"/>
      <c r="E106" s="1"/>
      <c r="F106" s="1"/>
      <c r="G106" s="1"/>
      <c r="H106" s="112"/>
      <c r="I106" s="112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188</v>
      </c>
      <c r="B107" s="19"/>
      <c r="C107" s="32" t="s">
        <v>21</v>
      </c>
      <c r="D107" s="32" t="s">
        <v>101</v>
      </c>
      <c r="E107" s="30" t="s">
        <v>143</v>
      </c>
      <c r="G107" s="100">
        <f>G109</f>
        <v>583.4</v>
      </c>
      <c r="H107" s="88" t="str">
        <f>H109</f>
        <v>654,7</v>
      </c>
      <c r="I107" s="88" t="str">
        <f>I109</f>
        <v>744,4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110" t="s">
        <v>164</v>
      </c>
      <c r="B108" s="19"/>
      <c r="C108" s="1"/>
      <c r="D108" s="1"/>
      <c r="E108" s="1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5" t="s">
        <v>165</v>
      </c>
      <c r="B109" s="19"/>
      <c r="C109" s="32" t="s">
        <v>21</v>
      </c>
      <c r="D109" s="32" t="s">
        <v>101</v>
      </c>
      <c r="E109" s="30" t="s">
        <v>143</v>
      </c>
      <c r="F109" s="32" t="s">
        <v>166</v>
      </c>
      <c r="G109" s="101">
        <v>583.4</v>
      </c>
      <c r="H109" s="32" t="s">
        <v>235</v>
      </c>
      <c r="I109" s="30" t="s">
        <v>236</v>
      </c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 hidden="1">
      <c r="A110" s="5" t="s">
        <v>35</v>
      </c>
      <c r="B110" s="19"/>
      <c r="C110" s="32"/>
      <c r="D110" s="32"/>
      <c r="E110" s="32"/>
      <c r="F110" s="32"/>
      <c r="G110" s="32"/>
      <c r="H110" s="32"/>
      <c r="I110" s="32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 hidden="1">
      <c r="A111" s="28" t="s">
        <v>61</v>
      </c>
      <c r="B111" s="19"/>
      <c r="C111" s="32"/>
      <c r="D111" s="32"/>
      <c r="E111" s="32"/>
      <c r="F111" s="32"/>
      <c r="G111" s="32"/>
      <c r="H111" s="32"/>
      <c r="I111" s="32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 hidden="1">
      <c r="A112" s="28" t="s">
        <v>62</v>
      </c>
      <c r="B112" s="19"/>
      <c r="C112" s="32" t="e">
        <f>#REF!</f>
        <v>#REF!</v>
      </c>
      <c r="D112" s="32" t="e">
        <f>#REF!</f>
        <v>#REF!</v>
      </c>
      <c r="E112" s="32" t="e">
        <f>#REF!</f>
        <v>#REF!</v>
      </c>
      <c r="F112" s="32" t="s">
        <v>59</v>
      </c>
      <c r="G112" s="32"/>
      <c r="H112" s="32"/>
      <c r="I112" s="32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28" t="s">
        <v>65</v>
      </c>
      <c r="B113" s="19"/>
      <c r="C113" s="32"/>
      <c r="D113" s="32"/>
      <c r="E113" s="32"/>
      <c r="F113" s="32"/>
      <c r="G113" s="32"/>
      <c r="H113" s="32"/>
      <c r="I113" s="32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61</v>
      </c>
      <c r="B114" s="19"/>
      <c r="C114" s="32"/>
      <c r="D114" s="32"/>
      <c r="E114" s="32"/>
      <c r="F114" s="32"/>
      <c r="G114" s="32"/>
      <c r="H114" s="32"/>
      <c r="I114" s="32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62</v>
      </c>
      <c r="B115" s="19"/>
      <c r="C115" s="32"/>
      <c r="D115" s="32"/>
      <c r="E115" s="32"/>
      <c r="F115" s="32"/>
      <c r="G115" s="32"/>
      <c r="H115" s="32"/>
      <c r="I115" s="3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66</v>
      </c>
      <c r="B116" s="19"/>
      <c r="C116" s="32" t="e">
        <f>#REF!</f>
        <v>#REF!</v>
      </c>
      <c r="D116" s="32" t="e">
        <f>#REF!</f>
        <v>#REF!</v>
      </c>
      <c r="E116" s="32" t="e">
        <f>#REF!</f>
        <v>#REF!</v>
      </c>
      <c r="F116" s="32" t="s">
        <v>60</v>
      </c>
      <c r="G116" s="32"/>
      <c r="H116" s="32"/>
      <c r="I116" s="3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67</v>
      </c>
      <c r="B117" s="19"/>
      <c r="C117" s="32"/>
      <c r="D117" s="32"/>
      <c r="E117" s="32"/>
      <c r="F117" s="32"/>
      <c r="G117" s="32"/>
      <c r="H117" s="32"/>
      <c r="I117" s="3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56</v>
      </c>
      <c r="B118" s="19"/>
      <c r="C118" s="32"/>
      <c r="D118" s="32"/>
      <c r="E118" s="32"/>
      <c r="F118" s="32"/>
      <c r="G118" s="32"/>
      <c r="H118" s="32"/>
      <c r="I118" s="3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63</v>
      </c>
      <c r="B119" s="19"/>
      <c r="C119" s="32" t="e">
        <f>#REF!</f>
        <v>#REF!</v>
      </c>
      <c r="D119" s="32" t="e">
        <f>#REF!</f>
        <v>#REF!</v>
      </c>
      <c r="E119" s="30" t="e">
        <f>#REF!</f>
        <v>#REF!</v>
      </c>
      <c r="F119" s="32" t="s">
        <v>58</v>
      </c>
      <c r="G119" s="32"/>
      <c r="H119" s="32"/>
      <c r="I119" s="3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64</v>
      </c>
      <c r="B120" s="19"/>
      <c r="C120" s="32"/>
      <c r="D120" s="32"/>
      <c r="E120" s="32"/>
      <c r="F120" s="32"/>
      <c r="G120" s="32"/>
      <c r="H120" s="32"/>
      <c r="I120" s="3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1</v>
      </c>
      <c r="B121" s="19"/>
      <c r="C121" s="32"/>
      <c r="D121" s="32"/>
      <c r="E121" s="32"/>
      <c r="F121" s="32"/>
      <c r="G121" s="32"/>
      <c r="H121" s="32"/>
      <c r="I121" s="3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0</v>
      </c>
      <c r="B122" s="19"/>
      <c r="C122" s="32"/>
      <c r="D122" s="32"/>
      <c r="E122" s="32"/>
      <c r="F122" s="32"/>
      <c r="G122" s="32"/>
      <c r="H122" s="32"/>
      <c r="I122" s="3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81</v>
      </c>
      <c r="B123" s="19"/>
      <c r="C123" s="32" t="e">
        <f>#REF!</f>
        <v>#REF!</v>
      </c>
      <c r="D123" s="32" t="e">
        <f>#REF!</f>
        <v>#REF!</v>
      </c>
      <c r="E123" s="30" t="e">
        <f>#REF!</f>
        <v>#REF!</v>
      </c>
      <c r="F123" s="32" t="s">
        <v>59</v>
      </c>
      <c r="G123" s="32"/>
      <c r="H123" s="32"/>
      <c r="I123" s="3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82</v>
      </c>
      <c r="B124" s="19"/>
      <c r="C124" s="32"/>
      <c r="D124" s="32"/>
      <c r="F124" s="32"/>
      <c r="G124" s="32"/>
      <c r="H124" s="32"/>
      <c r="I124" s="3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1</v>
      </c>
      <c r="B125" s="19"/>
      <c r="C125" s="32"/>
      <c r="D125" s="32"/>
      <c r="E125" s="32"/>
      <c r="F125" s="32"/>
      <c r="G125" s="32"/>
      <c r="H125" s="32"/>
      <c r="I125" s="3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2</v>
      </c>
      <c r="B126" s="19"/>
      <c r="C126" s="32"/>
      <c r="D126" s="32"/>
      <c r="E126" s="32"/>
      <c r="F126" s="32"/>
      <c r="G126" s="32"/>
      <c r="H126" s="32"/>
      <c r="I126" s="3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83</v>
      </c>
      <c r="B127" s="19"/>
      <c r="C127" s="32"/>
      <c r="D127" s="32"/>
      <c r="E127" s="32"/>
      <c r="F127" s="32"/>
      <c r="G127" s="32"/>
      <c r="H127" s="32"/>
      <c r="I127" s="3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3</v>
      </c>
      <c r="B128" s="19"/>
      <c r="C128" s="32"/>
      <c r="D128" s="32"/>
      <c r="E128" s="32"/>
      <c r="F128" s="32"/>
      <c r="G128" s="32"/>
      <c r="H128" s="32"/>
      <c r="I128" s="3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84</v>
      </c>
      <c r="B129" s="19"/>
      <c r="C129" s="32" t="e">
        <f>#REF!</f>
        <v>#REF!</v>
      </c>
      <c r="D129" s="32" t="e">
        <f>#REF!</f>
        <v>#REF!</v>
      </c>
      <c r="E129" s="30" t="e">
        <f>#REF!</f>
        <v>#REF!</v>
      </c>
      <c r="F129" s="32" t="s">
        <v>60</v>
      </c>
      <c r="G129" s="32"/>
      <c r="H129" s="32"/>
      <c r="I129" s="3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57</v>
      </c>
      <c r="B130" s="19"/>
      <c r="C130" s="32"/>
      <c r="D130" s="32"/>
      <c r="F130" s="32"/>
      <c r="G130" s="32"/>
      <c r="H130" s="32"/>
      <c r="I130" s="3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68</v>
      </c>
      <c r="B131" s="19"/>
      <c r="C131" s="32" t="e">
        <f>#REF!</f>
        <v>#REF!</v>
      </c>
      <c r="D131" s="32" t="e">
        <f>#REF!</f>
        <v>#REF!</v>
      </c>
      <c r="E131" s="30" t="e">
        <f>#REF!</f>
        <v>#REF!</v>
      </c>
      <c r="F131" s="32" t="s">
        <v>4</v>
      </c>
      <c r="G131" s="32"/>
      <c r="H131" s="32"/>
      <c r="I131" s="3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69</v>
      </c>
      <c r="B132" s="19"/>
      <c r="C132" s="32"/>
      <c r="D132" s="32"/>
      <c r="F132" s="32"/>
      <c r="G132" s="32"/>
      <c r="H132" s="32"/>
      <c r="I132" s="3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70</v>
      </c>
      <c r="B133" s="19"/>
      <c r="C133" s="32"/>
      <c r="D133" s="32"/>
      <c r="F133" s="32"/>
      <c r="G133" s="32"/>
      <c r="H133" s="32"/>
      <c r="I133" s="3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5</v>
      </c>
      <c r="B134" s="19"/>
      <c r="C134" s="32"/>
      <c r="D134" s="32"/>
      <c r="F134" s="32"/>
      <c r="G134" s="32"/>
      <c r="H134" s="32"/>
      <c r="I134" s="3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6</v>
      </c>
      <c r="B135" s="19"/>
      <c r="C135" s="32"/>
      <c r="D135" s="32"/>
      <c r="F135" s="32"/>
      <c r="G135" s="32"/>
      <c r="H135" s="32"/>
      <c r="I135" s="3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71</v>
      </c>
      <c r="B136" s="19"/>
      <c r="C136" s="32"/>
      <c r="D136" s="32"/>
      <c r="F136" s="32"/>
      <c r="G136" s="32"/>
      <c r="H136" s="32"/>
      <c r="I136" s="32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72</v>
      </c>
      <c r="B137" s="19"/>
      <c r="C137" s="32"/>
      <c r="D137" s="32"/>
      <c r="F137" s="32"/>
      <c r="G137" s="32"/>
      <c r="H137" s="32"/>
      <c r="I137" s="3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73</v>
      </c>
      <c r="B138" s="19"/>
      <c r="C138" s="32" t="e">
        <f>#REF!</f>
        <v>#REF!</v>
      </c>
      <c r="D138" s="32" t="e">
        <f>#REF!</f>
        <v>#REF!</v>
      </c>
      <c r="E138" s="30" t="e">
        <f>#REF!</f>
        <v>#REF!</v>
      </c>
      <c r="F138" s="32" t="s">
        <v>7</v>
      </c>
      <c r="G138" s="32"/>
      <c r="H138" s="32"/>
      <c r="I138" s="32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>
      <c r="A139" s="28" t="s">
        <v>156</v>
      </c>
      <c r="B139" s="19"/>
      <c r="C139" s="32"/>
      <c r="D139" s="32"/>
      <c r="F139" s="32"/>
      <c r="G139" s="32"/>
      <c r="H139" s="32"/>
      <c r="I139" s="32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>
      <c r="A140" s="28" t="s">
        <v>157</v>
      </c>
      <c r="B140" s="19"/>
      <c r="C140" s="32"/>
      <c r="D140" s="32"/>
      <c r="F140" s="32"/>
      <c r="G140" s="32"/>
      <c r="H140" s="32"/>
      <c r="I140" s="32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>
      <c r="A141" s="28" t="s">
        <v>190</v>
      </c>
      <c r="B141" s="19"/>
      <c r="C141" s="32" t="s">
        <v>21</v>
      </c>
      <c r="D141" s="32" t="s">
        <v>101</v>
      </c>
      <c r="E141" s="30" t="s">
        <v>241</v>
      </c>
      <c r="F141" s="32"/>
      <c r="G141" s="102" t="str">
        <f>G143</f>
        <v>141,7</v>
      </c>
      <c r="H141" s="102" t="str">
        <f>H143</f>
        <v>59</v>
      </c>
      <c r="I141" s="102" t="str">
        <f>I143</f>
        <v>59</v>
      </c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110" t="s">
        <v>164</v>
      </c>
      <c r="B142" s="19"/>
      <c r="C142" s="32"/>
      <c r="D142" s="32"/>
      <c r="F142" s="32"/>
      <c r="G142" s="32"/>
      <c r="H142" s="32"/>
      <c r="I142" s="32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5" t="s">
        <v>165</v>
      </c>
      <c r="B143" s="19"/>
      <c r="C143" s="32" t="s">
        <v>21</v>
      </c>
      <c r="D143" s="32" t="s">
        <v>101</v>
      </c>
      <c r="E143" s="30" t="s">
        <v>241</v>
      </c>
      <c r="F143" s="32" t="s">
        <v>166</v>
      </c>
      <c r="G143" s="32" t="s">
        <v>293</v>
      </c>
      <c r="H143" s="32" t="s">
        <v>213</v>
      </c>
      <c r="I143" s="32" t="s">
        <v>213</v>
      </c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28" t="s">
        <v>239</v>
      </c>
      <c r="B144" s="19"/>
      <c r="C144" s="32"/>
      <c r="D144" s="32"/>
      <c r="F144" s="32"/>
      <c r="G144" s="32"/>
      <c r="H144" s="32"/>
      <c r="I144" s="32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28" t="s">
        <v>240</v>
      </c>
      <c r="B145" s="19"/>
      <c r="C145" s="32" t="s">
        <v>21</v>
      </c>
      <c r="D145" s="32" t="s">
        <v>101</v>
      </c>
      <c r="E145" s="30" t="s">
        <v>144</v>
      </c>
      <c r="F145" s="32"/>
      <c r="G145" s="32" t="str">
        <f>G147</f>
        <v>2235</v>
      </c>
      <c r="H145" s="32" t="str">
        <f>H147</f>
        <v>1118</v>
      </c>
      <c r="I145" s="32" t="str">
        <f>I147</f>
        <v>1118</v>
      </c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110" t="s">
        <v>164</v>
      </c>
      <c r="B146" s="19"/>
      <c r="C146" s="32"/>
      <c r="D146" s="32"/>
      <c r="F146" s="32"/>
      <c r="G146" s="32"/>
      <c r="H146" s="32"/>
      <c r="I146" s="32"/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8" customHeight="1">
      <c r="A147" s="5" t="s">
        <v>165</v>
      </c>
      <c r="B147" s="19"/>
      <c r="C147" s="32" t="s">
        <v>21</v>
      </c>
      <c r="D147" s="32" t="s">
        <v>101</v>
      </c>
      <c r="E147" s="30" t="s">
        <v>144</v>
      </c>
      <c r="F147" s="32" t="s">
        <v>166</v>
      </c>
      <c r="G147" s="32" t="s">
        <v>214</v>
      </c>
      <c r="H147" s="32" t="s">
        <v>215</v>
      </c>
      <c r="I147" s="32" t="s">
        <v>215</v>
      </c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3.5" customHeight="1">
      <c r="A148" s="65" t="s">
        <v>294</v>
      </c>
      <c r="B148" s="19"/>
      <c r="C148" s="33" t="s">
        <v>21</v>
      </c>
      <c r="D148" s="33" t="s">
        <v>295</v>
      </c>
      <c r="F148" s="32"/>
      <c r="G148" s="122" t="str">
        <f>G149</f>
        <v>3,0</v>
      </c>
      <c r="H148" s="122" t="str">
        <f>H149</f>
        <v>0</v>
      </c>
      <c r="I148" s="122" t="str">
        <f>I149</f>
        <v>0</v>
      </c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7.25" customHeight="1">
      <c r="A149" s="11" t="s">
        <v>296</v>
      </c>
      <c r="B149" s="19"/>
      <c r="C149" s="32" t="s">
        <v>21</v>
      </c>
      <c r="D149" s="32" t="s">
        <v>295</v>
      </c>
      <c r="E149" s="30" t="s">
        <v>297</v>
      </c>
      <c r="F149" s="32"/>
      <c r="G149" s="128" t="str">
        <f>G151</f>
        <v>3,0</v>
      </c>
      <c r="H149" s="128" t="str">
        <f>H151</f>
        <v>0</v>
      </c>
      <c r="I149" s="128" t="str">
        <f>I151</f>
        <v>0</v>
      </c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6.5" customHeight="1">
      <c r="A150" s="110" t="s">
        <v>164</v>
      </c>
      <c r="B150" s="19"/>
      <c r="C150" s="33"/>
      <c r="D150" s="33"/>
      <c r="F150" s="32"/>
      <c r="G150" s="32"/>
      <c r="H150" s="32"/>
      <c r="I150" s="32"/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6.5" customHeight="1">
      <c r="A151" s="5" t="s">
        <v>165</v>
      </c>
      <c r="B151" s="19"/>
      <c r="C151" s="32" t="s">
        <v>21</v>
      </c>
      <c r="D151" s="32" t="s">
        <v>295</v>
      </c>
      <c r="E151" s="30" t="s">
        <v>297</v>
      </c>
      <c r="F151" s="32" t="s">
        <v>166</v>
      </c>
      <c r="G151" s="32" t="s">
        <v>298</v>
      </c>
      <c r="H151" s="32" t="s">
        <v>153</v>
      </c>
      <c r="I151" s="32" t="s">
        <v>153</v>
      </c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20" t="s">
        <v>9</v>
      </c>
      <c r="B152" s="17"/>
      <c r="C152" s="14" t="s">
        <v>17</v>
      </c>
      <c r="G152" s="122">
        <f>G153+G164</f>
        <v>3275</v>
      </c>
      <c r="H152" s="122">
        <f>H153+H164</f>
        <v>2653</v>
      </c>
      <c r="I152" s="126">
        <f>I153+I164</f>
        <v>2842</v>
      </c>
      <c r="J152" s="18" t="e">
        <f>#REF!</f>
        <v>#REF!</v>
      </c>
      <c r="K152" s="18" t="e">
        <f>#REF!</f>
        <v>#REF!</v>
      </c>
      <c r="L152" s="51"/>
      <c r="M152" s="16"/>
      <c r="N152" s="16"/>
      <c r="O152" s="16"/>
      <c r="P152" s="16"/>
      <c r="Q152" s="16"/>
      <c r="R152" s="16"/>
      <c r="S152" s="35"/>
    </row>
    <row r="153" spans="1:19" ht="14.25" customHeight="1">
      <c r="A153" s="20" t="s">
        <v>216</v>
      </c>
      <c r="B153" s="17"/>
      <c r="C153" s="14"/>
      <c r="G153" s="33" t="s">
        <v>222</v>
      </c>
      <c r="H153" s="103">
        <v>300</v>
      </c>
      <c r="I153" s="103">
        <v>300</v>
      </c>
      <c r="J153" s="18"/>
      <c r="K153" s="18"/>
      <c r="L153" s="51"/>
      <c r="M153" s="16"/>
      <c r="N153" s="16"/>
      <c r="O153" s="16"/>
      <c r="P153" s="16"/>
      <c r="Q153" s="16"/>
      <c r="R153" s="16"/>
      <c r="S153" s="35"/>
    </row>
    <row r="154" spans="1:19" ht="14.25" customHeight="1">
      <c r="A154" s="11" t="s">
        <v>115</v>
      </c>
      <c r="B154" s="17"/>
      <c r="C154" s="14"/>
      <c r="G154" s="32"/>
      <c r="H154" s="102"/>
      <c r="I154" s="102"/>
      <c r="J154" s="18"/>
      <c r="K154" s="18"/>
      <c r="L154" s="51"/>
      <c r="M154" s="16"/>
      <c r="N154" s="16"/>
      <c r="O154" s="16"/>
      <c r="P154" s="16"/>
      <c r="Q154" s="16"/>
      <c r="R154" s="16"/>
      <c r="S154" s="35"/>
    </row>
    <row r="155" spans="1:19" ht="14.25" customHeight="1">
      <c r="A155" s="11" t="s">
        <v>233</v>
      </c>
      <c r="B155" s="17"/>
      <c r="C155" s="14"/>
      <c r="G155" s="32"/>
      <c r="H155" s="102"/>
      <c r="I155" s="102"/>
      <c r="J155" s="18"/>
      <c r="K155" s="18"/>
      <c r="L155" s="51"/>
      <c r="M155" s="16"/>
      <c r="N155" s="16"/>
      <c r="O155" s="16"/>
      <c r="P155" s="16"/>
      <c r="Q155" s="16"/>
      <c r="R155" s="16"/>
      <c r="S155" s="35"/>
    </row>
    <row r="156" spans="1:19" ht="14.25" customHeight="1">
      <c r="A156" s="28" t="s">
        <v>217</v>
      </c>
      <c r="B156" s="17"/>
      <c r="C156" s="32" t="s">
        <v>17</v>
      </c>
      <c r="D156" s="30" t="s">
        <v>15</v>
      </c>
      <c r="E156" s="30" t="s">
        <v>126</v>
      </c>
      <c r="G156" s="32" t="s">
        <v>222</v>
      </c>
      <c r="H156" s="102">
        <v>300</v>
      </c>
      <c r="I156" s="102">
        <v>300</v>
      </c>
      <c r="J156" s="18"/>
      <c r="K156" s="18"/>
      <c r="L156" s="51"/>
      <c r="M156" s="16"/>
      <c r="N156" s="16"/>
      <c r="O156" s="16"/>
      <c r="P156" s="16"/>
      <c r="Q156" s="16"/>
      <c r="R156" s="16"/>
      <c r="S156" s="35"/>
    </row>
    <row r="157" spans="1:19" ht="14.25" customHeight="1">
      <c r="A157" s="28" t="s">
        <v>266</v>
      </c>
      <c r="B157" s="17"/>
      <c r="C157" s="32"/>
      <c r="G157" s="32"/>
      <c r="H157" s="102"/>
      <c r="I157" s="102"/>
      <c r="J157" s="18"/>
      <c r="K157" s="18"/>
      <c r="L157" s="51"/>
      <c r="M157" s="16"/>
      <c r="N157" s="16"/>
      <c r="O157" s="16"/>
      <c r="P157" s="16"/>
      <c r="Q157" s="16"/>
      <c r="R157" s="16"/>
      <c r="S157" s="35"/>
    </row>
    <row r="158" spans="1:19" ht="14.25" customHeight="1">
      <c r="A158" s="28" t="s">
        <v>267</v>
      </c>
      <c r="B158" s="17"/>
      <c r="C158" s="32"/>
      <c r="G158" s="32"/>
      <c r="H158" s="102"/>
      <c r="I158" s="102"/>
      <c r="J158" s="18"/>
      <c r="K158" s="18"/>
      <c r="L158" s="51"/>
      <c r="M158" s="16"/>
      <c r="N158" s="16"/>
      <c r="O158" s="16"/>
      <c r="P158" s="16"/>
      <c r="Q158" s="16"/>
      <c r="R158" s="16"/>
      <c r="S158" s="35"/>
    </row>
    <row r="159" spans="1:19" ht="14.25" customHeight="1">
      <c r="A159" s="28" t="s">
        <v>268</v>
      </c>
      <c r="B159" s="17"/>
      <c r="C159" s="32"/>
      <c r="G159" s="32"/>
      <c r="H159" s="102"/>
      <c r="I159" s="102"/>
      <c r="J159" s="18"/>
      <c r="K159" s="18"/>
      <c r="L159" s="51"/>
      <c r="M159" s="16"/>
      <c r="N159" s="16"/>
      <c r="O159" s="16"/>
      <c r="P159" s="16"/>
      <c r="Q159" s="16"/>
      <c r="R159" s="16"/>
      <c r="S159" s="35"/>
    </row>
    <row r="160" spans="1:19" ht="14.25" customHeight="1">
      <c r="A160" s="28" t="s">
        <v>269</v>
      </c>
      <c r="B160" s="17"/>
      <c r="C160" s="32"/>
      <c r="G160" s="32"/>
      <c r="H160" s="102"/>
      <c r="I160" s="102"/>
      <c r="J160" s="18"/>
      <c r="K160" s="18"/>
      <c r="L160" s="51"/>
      <c r="M160" s="16"/>
      <c r="N160" s="16"/>
      <c r="O160" s="16"/>
      <c r="P160" s="16"/>
      <c r="Q160" s="16"/>
      <c r="R160" s="16"/>
      <c r="S160" s="35"/>
    </row>
    <row r="161" spans="1:19" ht="14.25" customHeight="1">
      <c r="A161" s="11" t="s">
        <v>218</v>
      </c>
      <c r="B161" s="17"/>
      <c r="C161" s="14" t="s">
        <v>17</v>
      </c>
      <c r="D161" s="30" t="s">
        <v>15</v>
      </c>
      <c r="E161" s="30" t="s">
        <v>270</v>
      </c>
      <c r="G161" s="32" t="s">
        <v>222</v>
      </c>
      <c r="H161" s="102">
        <v>300</v>
      </c>
      <c r="I161" s="102">
        <v>300</v>
      </c>
      <c r="J161" s="18"/>
      <c r="K161" s="18"/>
      <c r="L161" s="51"/>
      <c r="M161" s="16"/>
      <c r="N161" s="16"/>
      <c r="O161" s="16"/>
      <c r="P161" s="16"/>
      <c r="Q161" s="16"/>
      <c r="R161" s="16"/>
      <c r="S161" s="35"/>
    </row>
    <row r="162" spans="1:19" ht="14.25" customHeight="1">
      <c r="A162" s="11" t="s">
        <v>219</v>
      </c>
      <c r="B162" s="17"/>
      <c r="C162" s="32" t="s">
        <v>17</v>
      </c>
      <c r="D162" s="30" t="s">
        <v>15</v>
      </c>
      <c r="E162" s="30" t="s">
        <v>220</v>
      </c>
      <c r="G162" s="32" t="s">
        <v>222</v>
      </c>
      <c r="H162" s="102">
        <v>300</v>
      </c>
      <c r="I162" s="102">
        <v>300</v>
      </c>
      <c r="J162" s="18"/>
      <c r="K162" s="18"/>
      <c r="L162" s="51"/>
      <c r="M162" s="16"/>
      <c r="N162" s="16"/>
      <c r="O162" s="16"/>
      <c r="P162" s="16"/>
      <c r="Q162" s="16"/>
      <c r="R162" s="16"/>
      <c r="S162" s="35"/>
    </row>
    <row r="163" spans="1:19" ht="18" customHeight="1">
      <c r="A163" s="11" t="s">
        <v>36</v>
      </c>
      <c r="B163" s="17"/>
      <c r="C163" s="32" t="s">
        <v>17</v>
      </c>
      <c r="D163" s="30" t="s">
        <v>15</v>
      </c>
      <c r="E163" s="30" t="s">
        <v>220</v>
      </c>
      <c r="F163" s="30" t="s">
        <v>221</v>
      </c>
      <c r="G163" s="32" t="s">
        <v>222</v>
      </c>
      <c r="H163" s="102">
        <v>300</v>
      </c>
      <c r="I163" s="102">
        <v>300</v>
      </c>
      <c r="J163" s="18"/>
      <c r="K163" s="18"/>
      <c r="L163" s="51"/>
      <c r="M163" s="16"/>
      <c r="N163" s="16"/>
      <c r="O163" s="16"/>
      <c r="P163" s="16"/>
      <c r="Q163" s="16"/>
      <c r="R163" s="16"/>
      <c r="S163" s="35"/>
    </row>
    <row r="164" spans="1:19" ht="14.25" customHeight="1">
      <c r="A164" s="20" t="s">
        <v>85</v>
      </c>
      <c r="B164" s="17"/>
      <c r="C164" s="14" t="s">
        <v>17</v>
      </c>
      <c r="D164" s="14" t="s">
        <v>16</v>
      </c>
      <c r="E164" s="14"/>
      <c r="F164" s="14"/>
      <c r="G164" s="122">
        <f>G167</f>
        <v>2975</v>
      </c>
      <c r="H164" s="126">
        <f>H167</f>
        <v>2353</v>
      </c>
      <c r="I164" s="126">
        <f>I167</f>
        <v>2542</v>
      </c>
      <c r="J164" s="10"/>
      <c r="K164" s="18"/>
      <c r="L164" s="51"/>
      <c r="M164" s="16"/>
      <c r="N164" s="16"/>
      <c r="O164" s="16"/>
      <c r="P164" s="16"/>
      <c r="Q164" s="16"/>
      <c r="R164" s="16"/>
      <c r="S164" s="35"/>
    </row>
    <row r="165" spans="1:19" ht="14.25" customHeight="1">
      <c r="A165" s="11" t="s">
        <v>115</v>
      </c>
      <c r="B165" s="17"/>
      <c r="C165" s="14"/>
      <c r="D165" s="14"/>
      <c r="E165" s="14"/>
      <c r="F165" s="14"/>
      <c r="G165" s="126"/>
      <c r="H165" s="126"/>
      <c r="I165" s="126"/>
      <c r="J165" s="10"/>
      <c r="K165" s="18"/>
      <c r="L165" s="51"/>
      <c r="M165" s="16"/>
      <c r="N165" s="16"/>
      <c r="O165" s="16"/>
      <c r="P165" s="16"/>
      <c r="Q165" s="16"/>
      <c r="R165" s="16"/>
      <c r="S165" s="35"/>
    </row>
    <row r="166" spans="1:19" ht="14.25" customHeight="1">
      <c r="A166" s="11" t="s">
        <v>233</v>
      </c>
      <c r="B166" s="17"/>
      <c r="C166" s="14"/>
      <c r="D166" s="14"/>
      <c r="E166" s="14"/>
      <c r="F166" s="14"/>
      <c r="G166" s="126"/>
      <c r="H166" s="126"/>
      <c r="I166" s="126"/>
      <c r="J166" s="10"/>
      <c r="K166" s="18"/>
      <c r="L166" s="51"/>
      <c r="M166" s="16"/>
      <c r="N166" s="16"/>
      <c r="O166" s="16"/>
      <c r="P166" s="16"/>
      <c r="Q166" s="16"/>
      <c r="R166" s="16"/>
      <c r="S166" s="35"/>
    </row>
    <row r="167" spans="1:19" ht="14.25" customHeight="1">
      <c r="A167" s="28" t="s">
        <v>217</v>
      </c>
      <c r="B167" s="17"/>
      <c r="C167" s="94" t="s">
        <v>17</v>
      </c>
      <c r="D167" s="32" t="s">
        <v>16</v>
      </c>
      <c r="E167" s="30" t="s">
        <v>126</v>
      </c>
      <c r="F167" s="32"/>
      <c r="G167" s="128">
        <f>G170</f>
        <v>2975</v>
      </c>
      <c r="H167" s="128">
        <f>H170</f>
        <v>2353</v>
      </c>
      <c r="I167" s="128">
        <f>I170</f>
        <v>2542</v>
      </c>
      <c r="J167" s="10"/>
      <c r="K167" s="18"/>
      <c r="L167" s="51"/>
      <c r="M167" s="16"/>
      <c r="N167" s="16"/>
      <c r="O167" s="16"/>
      <c r="P167" s="16"/>
      <c r="Q167" s="16"/>
      <c r="R167" s="16"/>
      <c r="S167" s="35"/>
    </row>
    <row r="168" spans="1:19" ht="14.25" customHeight="1">
      <c r="A168" s="96" t="s">
        <v>191</v>
      </c>
      <c r="B168" s="17"/>
      <c r="C168" s="94"/>
      <c r="D168" s="32"/>
      <c r="F168" s="32"/>
      <c r="G168" s="128"/>
      <c r="H168" s="128"/>
      <c r="I168" s="128"/>
      <c r="J168" s="10"/>
      <c r="K168" s="18"/>
      <c r="L168" s="51"/>
      <c r="M168" s="16"/>
      <c r="N168" s="16"/>
      <c r="O168" s="16"/>
      <c r="P168" s="16"/>
      <c r="Q168" s="16"/>
      <c r="R168" s="16"/>
      <c r="S168" s="35"/>
    </row>
    <row r="169" spans="1:19" ht="14.25" customHeight="1">
      <c r="A169" s="28" t="s">
        <v>193</v>
      </c>
      <c r="B169" s="17"/>
      <c r="C169" s="94"/>
      <c r="D169" s="32"/>
      <c r="F169" s="32"/>
      <c r="G169" s="128"/>
      <c r="H169" s="128"/>
      <c r="I169" s="128"/>
      <c r="J169" s="10"/>
      <c r="K169" s="18"/>
      <c r="L169" s="51"/>
      <c r="M169" s="16"/>
      <c r="N169" s="16"/>
      <c r="O169" s="16"/>
      <c r="P169" s="16"/>
      <c r="Q169" s="16"/>
      <c r="R169" s="16"/>
      <c r="S169" s="35"/>
    </row>
    <row r="170" spans="1:19" ht="14.25" customHeight="1">
      <c r="A170" s="28" t="s">
        <v>192</v>
      </c>
      <c r="B170" s="17"/>
      <c r="C170" s="94" t="s">
        <v>17</v>
      </c>
      <c r="D170" s="32" t="s">
        <v>16</v>
      </c>
      <c r="E170" s="30" t="s">
        <v>194</v>
      </c>
      <c r="F170" s="32"/>
      <c r="G170" s="128">
        <f>G172+G191+G194+G197</f>
        <v>2975</v>
      </c>
      <c r="H170" s="128">
        <f>H172+H191+H194+H197</f>
        <v>2353</v>
      </c>
      <c r="I170" s="128">
        <f>I172+I191+I194+I197</f>
        <v>2542</v>
      </c>
      <c r="J170" s="10"/>
      <c r="K170" s="18"/>
      <c r="L170" s="51"/>
      <c r="M170" s="16"/>
      <c r="N170" s="16"/>
      <c r="O170" s="16"/>
      <c r="P170" s="16"/>
      <c r="Q170" s="16"/>
      <c r="R170" s="16"/>
      <c r="S170" s="35"/>
    </row>
    <row r="171" spans="1:19" ht="14.25" customHeight="1">
      <c r="A171" s="11" t="s">
        <v>292</v>
      </c>
      <c r="B171" s="28"/>
      <c r="C171" s="1"/>
      <c r="D171" s="1"/>
      <c r="E171" s="1"/>
      <c r="F171" s="1"/>
      <c r="G171" s="129"/>
      <c r="H171" s="129"/>
      <c r="I171" s="129"/>
      <c r="J171" s="10"/>
      <c r="K171" s="18"/>
      <c r="L171" s="51"/>
      <c r="M171" s="16"/>
      <c r="N171" s="16"/>
      <c r="O171" s="16"/>
      <c r="P171" s="16"/>
      <c r="Q171" s="16"/>
      <c r="R171" s="16"/>
      <c r="S171" s="35"/>
    </row>
    <row r="172" spans="1:19" ht="14.25" customHeight="1">
      <c r="A172" s="11" t="s">
        <v>195</v>
      </c>
      <c r="B172" s="28"/>
      <c r="C172" s="30" t="s">
        <v>17</v>
      </c>
      <c r="D172" s="30" t="s">
        <v>16</v>
      </c>
      <c r="E172" s="32" t="s">
        <v>158</v>
      </c>
      <c r="F172" s="32"/>
      <c r="G172" s="128" t="str">
        <f>G190</f>
        <v>1698</v>
      </c>
      <c r="H172" s="128">
        <f>H190</f>
        <v>500</v>
      </c>
      <c r="I172" s="128">
        <f>I190</f>
        <v>500</v>
      </c>
      <c r="J172" s="10" t="e">
        <f>#REF!</f>
        <v>#REF!</v>
      </c>
      <c r="K172" s="10" t="e">
        <f>#REF!</f>
        <v>#REF!</v>
      </c>
      <c r="L172" s="51"/>
      <c r="M172" s="16"/>
      <c r="N172" s="16"/>
      <c r="O172" s="16"/>
      <c r="P172" s="16"/>
      <c r="Q172" s="16"/>
      <c r="R172" s="16"/>
      <c r="S172" s="35"/>
    </row>
    <row r="173" spans="1:19" ht="14.25" customHeight="1" hidden="1">
      <c r="A173" s="5" t="s">
        <v>88</v>
      </c>
      <c r="B173" s="19"/>
      <c r="F173" s="32"/>
      <c r="G173" s="128"/>
      <c r="H173" s="128"/>
      <c r="I173" s="128"/>
      <c r="J173" s="15">
        <f>J175</f>
        <v>0</v>
      </c>
      <c r="K173" s="15">
        <f>K175</f>
        <v>0</v>
      </c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 hidden="1">
      <c r="A174" s="27" t="s">
        <v>86</v>
      </c>
      <c r="B174" s="19"/>
      <c r="C174" s="30" t="e">
        <f>#REF!</f>
        <v>#REF!</v>
      </c>
      <c r="D174" s="30" t="e">
        <f>#REF!</f>
        <v>#REF!</v>
      </c>
      <c r="E174" s="30" t="s">
        <v>31</v>
      </c>
      <c r="G174" s="127"/>
      <c r="H174" s="127"/>
      <c r="I174" s="127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 hidden="1">
      <c r="A175" s="5" t="s">
        <v>32</v>
      </c>
      <c r="B175" s="19"/>
      <c r="G175" s="127"/>
      <c r="H175" s="127"/>
      <c r="I175" s="127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 hidden="1">
      <c r="A176" s="5" t="s">
        <v>44</v>
      </c>
      <c r="B176" s="19"/>
      <c r="C176" s="30" t="e">
        <f>#REF!</f>
        <v>#REF!</v>
      </c>
      <c r="D176" s="30" t="e">
        <f>#REF!</f>
        <v>#REF!</v>
      </c>
      <c r="E176" s="30" t="str">
        <f>E174</f>
        <v>102 00 00</v>
      </c>
      <c r="F176" s="30" t="s">
        <v>40</v>
      </c>
      <c r="G176" s="127"/>
      <c r="H176" s="127"/>
      <c r="I176" s="127"/>
      <c r="J176" s="60">
        <f>J177</f>
        <v>0</v>
      </c>
      <c r="K176" s="60">
        <f>K177</f>
        <v>0</v>
      </c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 hidden="1">
      <c r="A177" s="5" t="s">
        <v>43</v>
      </c>
      <c r="B177" s="19"/>
      <c r="C177" s="30" t="e">
        <f>#REF!</f>
        <v>#REF!</v>
      </c>
      <c r="D177" s="30" t="e">
        <f>#REF!</f>
        <v>#REF!</v>
      </c>
      <c r="E177" s="30" t="s">
        <v>76</v>
      </c>
      <c r="G177" s="127"/>
      <c r="H177" s="127"/>
      <c r="I177" s="127"/>
      <c r="J177" s="60">
        <f>J178</f>
        <v>0</v>
      </c>
      <c r="K177" s="60">
        <f>K178</f>
        <v>0</v>
      </c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 hidden="1">
      <c r="A178" s="11" t="s">
        <v>74</v>
      </c>
      <c r="B178" s="19"/>
      <c r="C178" s="30" t="e">
        <f>#REF!</f>
        <v>#REF!</v>
      </c>
      <c r="D178" s="30" t="e">
        <f>#REF!</f>
        <v>#REF!</v>
      </c>
      <c r="E178" s="30" t="s">
        <v>29</v>
      </c>
      <c r="G178" s="127"/>
      <c r="H178" s="127"/>
      <c r="I178" s="127"/>
      <c r="J178" s="61">
        <f>110000-110000</f>
        <v>0</v>
      </c>
      <c r="K178" s="61">
        <f>120000-120000</f>
        <v>0</v>
      </c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 hidden="1">
      <c r="A179" s="11" t="s">
        <v>75</v>
      </c>
      <c r="B179" s="19"/>
      <c r="C179" s="30" t="e">
        <f>#REF!</f>
        <v>#REF!</v>
      </c>
      <c r="D179" s="30" t="e">
        <f>#REF!</f>
        <v>#REF!</v>
      </c>
      <c r="E179" s="30" t="str">
        <f>E178</f>
        <v>351 05 00</v>
      </c>
      <c r="F179" s="30" t="s">
        <v>37</v>
      </c>
      <c r="G179" s="127"/>
      <c r="H179" s="127"/>
      <c r="I179" s="127"/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 hidden="1">
      <c r="A180" s="11" t="s">
        <v>36</v>
      </c>
      <c r="B180" s="19"/>
      <c r="C180" s="30" t="e">
        <f>#REF!</f>
        <v>#REF!</v>
      </c>
      <c r="D180" s="30" t="e">
        <f>D174</f>
        <v>#REF!</v>
      </c>
      <c r="E180" s="30" t="s">
        <v>30</v>
      </c>
      <c r="G180" s="127"/>
      <c r="H180" s="127"/>
      <c r="I180" s="127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 hidden="1">
      <c r="A181" s="24" t="s">
        <v>28</v>
      </c>
      <c r="B181" s="19"/>
      <c r="G181" s="127"/>
      <c r="H181" s="127"/>
      <c r="I181" s="127"/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 hidden="1">
      <c r="A182" s="5" t="s">
        <v>78</v>
      </c>
      <c r="B182" s="19"/>
      <c r="G182" s="127"/>
      <c r="H182" s="127"/>
      <c r="I182" s="127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 hidden="1">
      <c r="A183" s="5" t="s">
        <v>79</v>
      </c>
      <c r="B183" s="19"/>
      <c r="C183" s="30" t="e">
        <f>#REF!</f>
        <v>#REF!</v>
      </c>
      <c r="D183" s="30" t="e">
        <f>D174</f>
        <v>#REF!</v>
      </c>
      <c r="E183" s="30" t="s">
        <v>45</v>
      </c>
      <c r="G183" s="127"/>
      <c r="H183" s="127"/>
      <c r="I183" s="127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 hidden="1">
      <c r="A184" s="5" t="s">
        <v>80</v>
      </c>
      <c r="B184" s="19"/>
      <c r="C184" s="30" t="e">
        <f>#REF!</f>
        <v>#REF!</v>
      </c>
      <c r="D184" s="30" t="e">
        <f>D174</f>
        <v>#REF!</v>
      </c>
      <c r="E184" s="30" t="str">
        <f>E183</f>
        <v>522 18 00 </v>
      </c>
      <c r="F184" s="30" t="s">
        <v>41</v>
      </c>
      <c r="G184" s="127"/>
      <c r="H184" s="127"/>
      <c r="I184" s="127"/>
      <c r="J184" s="60">
        <f>J187</f>
        <v>0</v>
      </c>
      <c r="K184" s="60">
        <f>K187</f>
        <v>0</v>
      </c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 hidden="1">
      <c r="A185" s="27" t="s">
        <v>46</v>
      </c>
      <c r="B185" s="19"/>
      <c r="C185" s="30" t="e">
        <f>#REF!</f>
        <v>#REF!</v>
      </c>
      <c r="D185" s="30" t="e">
        <f>#REF!</f>
        <v>#REF!</v>
      </c>
      <c r="E185" s="30" t="s">
        <v>30</v>
      </c>
      <c r="G185" s="127"/>
      <c r="H185" s="127"/>
      <c r="I185" s="127"/>
      <c r="J185" s="61"/>
      <c r="K185" s="61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 hidden="1">
      <c r="A186" s="67" t="s">
        <v>28</v>
      </c>
      <c r="B186" s="19"/>
      <c r="G186" s="127"/>
      <c r="H186" s="127"/>
      <c r="I186" s="127"/>
      <c r="J186" s="61"/>
      <c r="K186" s="61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 hidden="1">
      <c r="A187" s="27" t="s">
        <v>54</v>
      </c>
      <c r="B187" s="19"/>
      <c r="G187" s="127"/>
      <c r="H187" s="127"/>
      <c r="I187" s="127"/>
      <c r="J187" s="60">
        <f>J188</f>
        <v>0</v>
      </c>
      <c r="K187" s="60">
        <f>K188</f>
        <v>0</v>
      </c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 hidden="1">
      <c r="A188" s="27" t="s">
        <v>55</v>
      </c>
      <c r="B188" s="19"/>
      <c r="C188" s="30" t="e">
        <f>#REF!</f>
        <v>#REF!</v>
      </c>
      <c r="D188" s="30" t="e">
        <f>#REF!</f>
        <v>#REF!</v>
      </c>
      <c r="E188" s="30" t="s">
        <v>34</v>
      </c>
      <c r="G188" s="127"/>
      <c r="H188" s="127"/>
      <c r="I188" s="127"/>
      <c r="J188" s="61"/>
      <c r="K188" s="61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110" t="s">
        <v>164</v>
      </c>
      <c r="B189" s="19"/>
      <c r="G189" s="127"/>
      <c r="H189" s="127"/>
      <c r="I189" s="127"/>
      <c r="J189" s="61"/>
      <c r="K189" s="61"/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>
      <c r="A190" s="5" t="s">
        <v>165</v>
      </c>
      <c r="B190" s="19"/>
      <c r="C190" s="32" t="s">
        <v>17</v>
      </c>
      <c r="D190" s="32" t="s">
        <v>16</v>
      </c>
      <c r="E190" s="32" t="s">
        <v>158</v>
      </c>
      <c r="F190" s="32" t="s">
        <v>166</v>
      </c>
      <c r="G190" s="128" t="s">
        <v>223</v>
      </c>
      <c r="H190" s="128">
        <v>500</v>
      </c>
      <c r="I190" s="128">
        <v>500</v>
      </c>
      <c r="J190" s="61"/>
      <c r="K190" s="61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>
      <c r="A191" s="3" t="s">
        <v>104</v>
      </c>
      <c r="B191" s="19"/>
      <c r="C191" s="32" t="s">
        <v>17</v>
      </c>
      <c r="D191" s="32" t="s">
        <v>16</v>
      </c>
      <c r="E191" s="32" t="s">
        <v>159</v>
      </c>
      <c r="F191" s="32"/>
      <c r="G191" s="32" t="str">
        <f>G193</f>
        <v>90</v>
      </c>
      <c r="H191" s="32" t="str">
        <f>H193</f>
        <v>126</v>
      </c>
      <c r="I191" s="32" t="str">
        <f>I193</f>
        <v>65</v>
      </c>
      <c r="J191" s="61"/>
      <c r="K191" s="61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>
      <c r="A192" s="110" t="s">
        <v>164</v>
      </c>
      <c r="B192" s="19"/>
      <c r="C192" s="32"/>
      <c r="D192" s="32"/>
      <c r="E192" s="32"/>
      <c r="F192" s="32"/>
      <c r="G192" s="32"/>
      <c r="H192" s="32"/>
      <c r="I192" s="32"/>
      <c r="J192" s="61"/>
      <c r="K192" s="61"/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>
      <c r="A193" s="5" t="s">
        <v>165</v>
      </c>
      <c r="B193" s="19"/>
      <c r="C193" s="32" t="s">
        <v>17</v>
      </c>
      <c r="D193" s="32" t="s">
        <v>16</v>
      </c>
      <c r="E193" s="32" t="s">
        <v>159</v>
      </c>
      <c r="F193" s="32" t="s">
        <v>166</v>
      </c>
      <c r="G193" s="32" t="s">
        <v>224</v>
      </c>
      <c r="H193" s="32" t="s">
        <v>237</v>
      </c>
      <c r="I193" s="32" t="s">
        <v>238</v>
      </c>
      <c r="J193" s="61"/>
      <c r="K193" s="61"/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>
      <c r="A194" s="5" t="s">
        <v>258</v>
      </c>
      <c r="B194" s="19"/>
      <c r="C194" s="32" t="s">
        <v>17</v>
      </c>
      <c r="D194" s="32" t="s">
        <v>16</v>
      </c>
      <c r="E194" s="32" t="s">
        <v>225</v>
      </c>
      <c r="F194" s="32"/>
      <c r="G194" s="102" t="str">
        <f>G196</f>
        <v>250</v>
      </c>
      <c r="H194" s="102" t="str">
        <f>H196</f>
        <v>150</v>
      </c>
      <c r="I194" s="102" t="str">
        <f>I196</f>
        <v>150</v>
      </c>
      <c r="J194" s="61"/>
      <c r="K194" s="61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>
      <c r="A195" s="110" t="s">
        <v>164</v>
      </c>
      <c r="B195" s="19"/>
      <c r="J195" s="61"/>
      <c r="K195" s="61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>
      <c r="A196" s="5" t="s">
        <v>165</v>
      </c>
      <c r="B196" s="19"/>
      <c r="C196" s="32" t="s">
        <v>17</v>
      </c>
      <c r="D196" s="32" t="s">
        <v>16</v>
      </c>
      <c r="E196" s="32" t="s">
        <v>225</v>
      </c>
      <c r="F196" s="32" t="s">
        <v>166</v>
      </c>
      <c r="G196" s="32" t="s">
        <v>226</v>
      </c>
      <c r="H196" s="32" t="s">
        <v>227</v>
      </c>
      <c r="I196" s="32" t="s">
        <v>227</v>
      </c>
      <c r="J196" s="61"/>
      <c r="K196" s="61"/>
      <c r="L196" s="50"/>
      <c r="M196" s="40"/>
      <c r="N196" s="40"/>
      <c r="O196" s="40"/>
      <c r="P196" s="40"/>
      <c r="Q196" s="40"/>
      <c r="R196" s="40"/>
      <c r="S196" s="35"/>
    </row>
    <row r="197" spans="1:19" ht="14.25" customHeight="1">
      <c r="A197" s="3" t="s">
        <v>105</v>
      </c>
      <c r="B197" s="19"/>
      <c r="C197" s="32" t="s">
        <v>17</v>
      </c>
      <c r="D197" s="32" t="s">
        <v>16</v>
      </c>
      <c r="E197" s="32" t="s">
        <v>160</v>
      </c>
      <c r="F197" s="32"/>
      <c r="G197" s="128">
        <f>G199</f>
        <v>937</v>
      </c>
      <c r="H197" s="128">
        <f>H199</f>
        <v>1577</v>
      </c>
      <c r="I197" s="128">
        <f>I199</f>
        <v>1827</v>
      </c>
      <c r="J197" s="61"/>
      <c r="K197" s="61"/>
      <c r="L197" s="50"/>
      <c r="M197" s="40"/>
      <c r="N197" s="40"/>
      <c r="O197" s="40"/>
      <c r="P197" s="40"/>
      <c r="Q197" s="40"/>
      <c r="R197" s="40"/>
      <c r="S197" s="35"/>
    </row>
    <row r="198" spans="1:19" ht="14.25" customHeight="1">
      <c r="A198" s="110" t="s">
        <v>164</v>
      </c>
      <c r="B198" s="19"/>
      <c r="C198" s="32"/>
      <c r="D198" s="32"/>
      <c r="E198" s="32"/>
      <c r="F198" s="32"/>
      <c r="G198" s="128"/>
      <c r="H198" s="128"/>
      <c r="I198" s="128"/>
      <c r="J198" s="61"/>
      <c r="K198" s="61"/>
      <c r="L198" s="50"/>
      <c r="M198" s="40"/>
      <c r="N198" s="40"/>
      <c r="O198" s="40"/>
      <c r="P198" s="40"/>
      <c r="Q198" s="40"/>
      <c r="R198" s="40"/>
      <c r="S198" s="35"/>
    </row>
    <row r="199" spans="1:19" ht="14.25" customHeight="1">
      <c r="A199" s="5" t="s">
        <v>165</v>
      </c>
      <c r="B199" s="19"/>
      <c r="C199" s="32" t="s">
        <v>17</v>
      </c>
      <c r="D199" s="32" t="s">
        <v>16</v>
      </c>
      <c r="E199" s="32" t="s">
        <v>160</v>
      </c>
      <c r="F199" s="32" t="s">
        <v>166</v>
      </c>
      <c r="G199" s="128">
        <v>937</v>
      </c>
      <c r="H199" s="128">
        <v>1577</v>
      </c>
      <c r="I199" s="128">
        <v>1827</v>
      </c>
      <c r="J199" s="61"/>
      <c r="K199" s="61"/>
      <c r="L199" s="50"/>
      <c r="M199" s="40"/>
      <c r="N199" s="40"/>
      <c r="O199" s="40"/>
      <c r="P199" s="40"/>
      <c r="Q199" s="40"/>
      <c r="R199" s="40"/>
      <c r="S199" s="35"/>
    </row>
    <row r="200" spans="1:19" s="8" customFormat="1" ht="14.25" customHeight="1">
      <c r="A200" s="64" t="s">
        <v>10</v>
      </c>
      <c r="B200" s="25"/>
      <c r="C200" s="73" t="s">
        <v>19</v>
      </c>
      <c r="D200" s="80"/>
      <c r="E200" s="80"/>
      <c r="F200" s="80"/>
      <c r="G200" s="86">
        <f>G201+G206</f>
        <v>19.1</v>
      </c>
      <c r="H200" s="86" t="str">
        <f aca="true" t="shared" si="2" ref="G200:I202">H201</f>
        <v>4</v>
      </c>
      <c r="I200" s="86" t="str">
        <f t="shared" si="2"/>
        <v>4</v>
      </c>
      <c r="J200" s="74" t="e">
        <f>#REF!+#REF!+#REF!+#REF!+#REF!+J201</f>
        <v>#REF!</v>
      </c>
      <c r="K200" s="74" t="e">
        <f>#REF!+#REF!+#REF!+#REF!+#REF!+K201</f>
        <v>#REF!</v>
      </c>
      <c r="L200" s="75"/>
      <c r="M200" s="76"/>
      <c r="N200" s="76"/>
      <c r="O200" s="76"/>
      <c r="P200" s="76"/>
      <c r="Q200" s="76"/>
      <c r="R200" s="76"/>
      <c r="S200" s="39"/>
    </row>
    <row r="201" spans="1:19" ht="14.25" customHeight="1">
      <c r="A201" s="12" t="s">
        <v>196</v>
      </c>
      <c r="B201" s="19"/>
      <c r="C201" s="14" t="str">
        <f>C$200</f>
        <v>07</v>
      </c>
      <c r="D201" s="14" t="s">
        <v>19</v>
      </c>
      <c r="E201" s="14"/>
      <c r="F201" s="14"/>
      <c r="G201" s="14" t="str">
        <f t="shared" si="2"/>
        <v>4</v>
      </c>
      <c r="H201" s="14" t="str">
        <f t="shared" si="2"/>
        <v>4</v>
      </c>
      <c r="I201" s="14" t="str">
        <f t="shared" si="2"/>
        <v>4</v>
      </c>
      <c r="J201" s="18" t="e">
        <f>J203+#REF!+#REF!</f>
        <v>#REF!</v>
      </c>
      <c r="K201" s="18" t="e">
        <f>K203+#REF!+#REF!</f>
        <v>#REF!</v>
      </c>
      <c r="L201" s="51"/>
      <c r="M201" s="16"/>
      <c r="N201" s="16"/>
      <c r="O201" s="16"/>
      <c r="P201" s="16"/>
      <c r="Q201" s="16"/>
      <c r="R201" s="16"/>
      <c r="S201" s="35"/>
    </row>
    <row r="202" spans="1:19" ht="14.25" customHeight="1">
      <c r="A202" s="27" t="s">
        <v>114</v>
      </c>
      <c r="B202" s="19"/>
      <c r="C202" s="30" t="str">
        <f>C$200</f>
        <v>07</v>
      </c>
      <c r="D202" s="30" t="str">
        <f>D$201</f>
        <v>07</v>
      </c>
      <c r="E202" s="30" t="s">
        <v>123</v>
      </c>
      <c r="F202" s="14"/>
      <c r="G202" s="32" t="str">
        <f t="shared" si="2"/>
        <v>4</v>
      </c>
      <c r="H202" s="32" t="str">
        <f t="shared" si="2"/>
        <v>4</v>
      </c>
      <c r="I202" s="32" t="str">
        <f t="shared" si="2"/>
        <v>4</v>
      </c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s="2" customFormat="1" ht="14.25" customHeight="1">
      <c r="A203" s="5" t="s">
        <v>106</v>
      </c>
      <c r="B203" s="19"/>
      <c r="C203" s="30" t="str">
        <f>C$200</f>
        <v>07</v>
      </c>
      <c r="D203" s="30" t="str">
        <f>D$201</f>
        <v>07</v>
      </c>
      <c r="E203" s="32" t="s">
        <v>127</v>
      </c>
      <c r="F203" s="30"/>
      <c r="G203" s="30" t="str">
        <f>G205</f>
        <v>4</v>
      </c>
      <c r="H203" s="30" t="str">
        <f>H205</f>
        <v>4</v>
      </c>
      <c r="I203" s="30" t="str">
        <f>I205</f>
        <v>4</v>
      </c>
      <c r="J203" s="15" t="e">
        <f>#REF!</f>
        <v>#REF!</v>
      </c>
      <c r="K203" s="15" t="e">
        <f>#REF!</f>
        <v>#REF!</v>
      </c>
      <c r="L203" s="50"/>
      <c r="M203" s="40"/>
      <c r="N203" s="40"/>
      <c r="O203" s="40"/>
      <c r="P203" s="40"/>
      <c r="Q203" s="40"/>
      <c r="R203" s="40"/>
      <c r="S203" s="42"/>
    </row>
    <row r="204" spans="1:19" ht="14.25" customHeight="1">
      <c r="A204" s="110" t="s">
        <v>164</v>
      </c>
      <c r="B204" s="19"/>
      <c r="C204" s="72"/>
      <c r="D204" s="72"/>
      <c r="E204" s="72"/>
      <c r="F204" s="72"/>
      <c r="G204" s="72"/>
      <c r="H204" s="72"/>
      <c r="I204" s="72"/>
      <c r="J204" s="61"/>
      <c r="K204" s="61"/>
      <c r="L204" s="50"/>
      <c r="M204" s="40"/>
      <c r="N204" s="40"/>
      <c r="O204" s="40"/>
      <c r="P204" s="40"/>
      <c r="Q204" s="40"/>
      <c r="R204" s="40"/>
      <c r="S204" s="35"/>
    </row>
    <row r="205" spans="1:19" ht="14.25" customHeight="1">
      <c r="A205" s="5" t="s">
        <v>165</v>
      </c>
      <c r="B205" s="19"/>
      <c r="C205" s="30" t="str">
        <f>C$200</f>
        <v>07</v>
      </c>
      <c r="D205" s="30" t="str">
        <f>D$201</f>
        <v>07</v>
      </c>
      <c r="E205" s="32" t="s">
        <v>127</v>
      </c>
      <c r="F205" s="30" t="s">
        <v>166</v>
      </c>
      <c r="G205" s="30" t="s">
        <v>208</v>
      </c>
      <c r="H205" s="30" t="s">
        <v>208</v>
      </c>
      <c r="I205" s="30" t="s">
        <v>208</v>
      </c>
      <c r="J205" s="61"/>
      <c r="K205" s="61"/>
      <c r="L205" s="50"/>
      <c r="M205" s="40"/>
      <c r="N205" s="40"/>
      <c r="O205" s="40"/>
      <c r="P205" s="40"/>
      <c r="Q205" s="40"/>
      <c r="R205" s="40"/>
      <c r="S205" s="35"/>
    </row>
    <row r="206" spans="1:19" ht="14.25" customHeight="1">
      <c r="A206" s="118" t="s">
        <v>249</v>
      </c>
      <c r="B206" s="19"/>
      <c r="C206" s="33" t="s">
        <v>19</v>
      </c>
      <c r="D206" s="33" t="s">
        <v>101</v>
      </c>
      <c r="E206" s="32"/>
      <c r="G206" s="122">
        <f>G207+G216</f>
        <v>15.100000000000001</v>
      </c>
      <c r="H206" s="33" t="str">
        <f>H207</f>
        <v>0</v>
      </c>
      <c r="I206" s="33" t="str">
        <f>I207</f>
        <v>0</v>
      </c>
      <c r="J206" s="61"/>
      <c r="K206" s="61"/>
      <c r="L206" s="50"/>
      <c r="M206" s="40"/>
      <c r="N206" s="40"/>
      <c r="O206" s="40"/>
      <c r="P206" s="40"/>
      <c r="Q206" s="40"/>
      <c r="R206" s="40"/>
      <c r="S206" s="35"/>
    </row>
    <row r="207" spans="1:19" ht="14.25" customHeight="1">
      <c r="A207" s="119" t="s">
        <v>114</v>
      </c>
      <c r="B207" s="19"/>
      <c r="C207" s="30" t="s">
        <v>19</v>
      </c>
      <c r="D207" s="30" t="s">
        <v>101</v>
      </c>
      <c r="E207" s="30" t="s">
        <v>123</v>
      </c>
      <c r="G207" s="30" t="str">
        <f>G213</f>
        <v>8,5</v>
      </c>
      <c r="H207" s="30" t="str">
        <f>H213</f>
        <v>0</v>
      </c>
      <c r="I207" s="30" t="str">
        <f>I213</f>
        <v>0</v>
      </c>
      <c r="J207" s="61"/>
      <c r="K207" s="61"/>
      <c r="L207" s="50"/>
      <c r="M207" s="40"/>
      <c r="N207" s="40"/>
      <c r="O207" s="40"/>
      <c r="P207" s="40"/>
      <c r="Q207" s="40"/>
      <c r="R207" s="40"/>
      <c r="S207" s="35"/>
    </row>
    <row r="208" spans="1:19" ht="14.25" customHeight="1">
      <c r="A208" s="5" t="s">
        <v>250</v>
      </c>
      <c r="B208" s="19"/>
      <c r="E208" s="32"/>
      <c r="G208" s="100"/>
      <c r="H208" s="100"/>
      <c r="I208" s="100"/>
      <c r="J208" s="61"/>
      <c r="K208" s="61"/>
      <c r="L208" s="50"/>
      <c r="M208" s="40"/>
      <c r="N208" s="40"/>
      <c r="O208" s="40"/>
      <c r="P208" s="40"/>
      <c r="Q208" s="40"/>
      <c r="R208" s="40"/>
      <c r="S208" s="35"/>
    </row>
    <row r="209" spans="1:19" ht="14.25" customHeight="1">
      <c r="A209" s="5" t="s">
        <v>251</v>
      </c>
      <c r="B209" s="19"/>
      <c r="E209" s="32"/>
      <c r="G209" s="100"/>
      <c r="H209" s="100"/>
      <c r="I209" s="100"/>
      <c r="J209" s="61"/>
      <c r="K209" s="61"/>
      <c r="L209" s="50"/>
      <c r="M209" s="40"/>
      <c r="N209" s="40"/>
      <c r="O209" s="40"/>
      <c r="P209" s="40"/>
      <c r="Q209" s="40"/>
      <c r="R209" s="40"/>
      <c r="S209" s="35"/>
    </row>
    <row r="210" spans="1:19" ht="14.25" customHeight="1">
      <c r="A210" s="5" t="s">
        <v>252</v>
      </c>
      <c r="B210" s="19"/>
      <c r="E210" s="32"/>
      <c r="G210" s="100"/>
      <c r="H210" s="100"/>
      <c r="I210" s="100"/>
      <c r="J210" s="61"/>
      <c r="K210" s="61"/>
      <c r="L210" s="50"/>
      <c r="M210" s="40"/>
      <c r="N210" s="40"/>
      <c r="O210" s="40"/>
      <c r="P210" s="40"/>
      <c r="Q210" s="40"/>
      <c r="R210" s="40"/>
      <c r="S210" s="35"/>
    </row>
    <row r="211" spans="1:19" ht="14.25" customHeight="1">
      <c r="A211" s="5" t="s">
        <v>253</v>
      </c>
      <c r="B211" s="19"/>
      <c r="E211" s="32"/>
      <c r="G211" s="100"/>
      <c r="H211" s="100"/>
      <c r="I211" s="100"/>
      <c r="J211" s="61"/>
      <c r="K211" s="61"/>
      <c r="L211" s="50"/>
      <c r="M211" s="40"/>
      <c r="N211" s="40"/>
      <c r="O211" s="40"/>
      <c r="P211" s="40"/>
      <c r="Q211" s="40"/>
      <c r="R211" s="40"/>
      <c r="S211" s="35"/>
    </row>
    <row r="212" spans="1:19" ht="14.25" customHeight="1">
      <c r="A212" s="5" t="s">
        <v>254</v>
      </c>
      <c r="B212" s="19"/>
      <c r="E212" s="32"/>
      <c r="G212" s="100"/>
      <c r="H212" s="100"/>
      <c r="I212" s="100"/>
      <c r="J212" s="61"/>
      <c r="K212" s="61"/>
      <c r="L212" s="50"/>
      <c r="M212" s="40"/>
      <c r="N212" s="40"/>
      <c r="O212" s="40"/>
      <c r="P212" s="40"/>
      <c r="Q212" s="40"/>
      <c r="R212" s="40"/>
      <c r="S212" s="35"/>
    </row>
    <row r="213" spans="1:19" ht="14.25" customHeight="1">
      <c r="A213" s="5" t="s">
        <v>255</v>
      </c>
      <c r="B213" s="19"/>
      <c r="C213" s="30" t="s">
        <v>19</v>
      </c>
      <c r="D213" s="30" t="s">
        <v>101</v>
      </c>
      <c r="E213" s="32" t="s">
        <v>256</v>
      </c>
      <c r="G213" s="30" t="str">
        <f>G215</f>
        <v>8,5</v>
      </c>
      <c r="H213" s="30" t="str">
        <f>H215</f>
        <v>0</v>
      </c>
      <c r="I213" s="30" t="str">
        <f>I215</f>
        <v>0</v>
      </c>
      <c r="J213" s="61"/>
      <c r="K213" s="61"/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>
      <c r="A214" s="110" t="s">
        <v>164</v>
      </c>
      <c r="B214" s="19"/>
      <c r="C214" s="1"/>
      <c r="D214" s="1"/>
      <c r="E214" s="1"/>
      <c r="F214" s="1"/>
      <c r="G214" s="1"/>
      <c r="H214" s="1"/>
      <c r="I214" s="1"/>
      <c r="J214" s="61"/>
      <c r="K214" s="61"/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>
      <c r="A215" s="5" t="s">
        <v>165</v>
      </c>
      <c r="B215" s="19"/>
      <c r="C215" s="30" t="s">
        <v>19</v>
      </c>
      <c r="D215" s="30" t="s">
        <v>101</v>
      </c>
      <c r="E215" s="32" t="s">
        <v>256</v>
      </c>
      <c r="F215" s="30" t="s">
        <v>166</v>
      </c>
      <c r="G215" s="30" t="s">
        <v>257</v>
      </c>
      <c r="H215" s="30" t="s">
        <v>153</v>
      </c>
      <c r="I215" s="30" t="s">
        <v>153</v>
      </c>
      <c r="J215" s="61"/>
      <c r="K215" s="61"/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>
      <c r="A216" s="5" t="s">
        <v>114</v>
      </c>
      <c r="B216" s="19"/>
      <c r="C216" s="30" t="s">
        <v>19</v>
      </c>
      <c r="D216" s="30" t="s">
        <v>101</v>
      </c>
      <c r="E216" s="32" t="s">
        <v>123</v>
      </c>
      <c r="G216" s="125">
        <f>G220+G226</f>
        <v>6.6000000000000005</v>
      </c>
      <c r="H216" s="30" t="s">
        <v>153</v>
      </c>
      <c r="I216" s="30" t="s">
        <v>153</v>
      </c>
      <c r="J216" s="61"/>
      <c r="K216" s="61"/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>
      <c r="A217" s="5" t="s">
        <v>271</v>
      </c>
      <c r="B217" s="19"/>
      <c r="E217" s="32"/>
      <c r="J217" s="61"/>
      <c r="K217" s="61"/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>
      <c r="A218" s="5" t="s">
        <v>272</v>
      </c>
      <c r="B218" s="19"/>
      <c r="E218" s="32"/>
      <c r="J218" s="61"/>
      <c r="K218" s="61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>
      <c r="A219" s="5" t="s">
        <v>273</v>
      </c>
      <c r="B219" s="19"/>
      <c r="E219" s="32"/>
      <c r="J219" s="61"/>
      <c r="K219" s="61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>
      <c r="A220" s="5" t="s">
        <v>276</v>
      </c>
      <c r="B220" s="19"/>
      <c r="C220" s="30" t="s">
        <v>19</v>
      </c>
      <c r="D220" s="30" t="s">
        <v>101</v>
      </c>
      <c r="E220" s="32" t="s">
        <v>291</v>
      </c>
      <c r="G220" s="30" t="str">
        <f>G222</f>
        <v>0,7</v>
      </c>
      <c r="H220" s="30" t="s">
        <v>153</v>
      </c>
      <c r="I220" s="30" t="s">
        <v>153</v>
      </c>
      <c r="J220" s="61"/>
      <c r="K220" s="61"/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>
      <c r="A221" s="110" t="s">
        <v>164</v>
      </c>
      <c r="B221" s="19"/>
      <c r="E221" s="32"/>
      <c r="J221" s="61"/>
      <c r="K221" s="61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>
      <c r="A222" s="5" t="s">
        <v>165</v>
      </c>
      <c r="B222" s="19"/>
      <c r="C222" s="30" t="s">
        <v>19</v>
      </c>
      <c r="D222" s="30" t="s">
        <v>101</v>
      </c>
      <c r="E222" s="32" t="s">
        <v>291</v>
      </c>
      <c r="F222" s="30" t="s">
        <v>166</v>
      </c>
      <c r="G222" s="30" t="s">
        <v>274</v>
      </c>
      <c r="H222" s="30" t="s">
        <v>153</v>
      </c>
      <c r="I222" s="30" t="s">
        <v>153</v>
      </c>
      <c r="J222" s="61"/>
      <c r="K222" s="61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>
      <c r="A223" s="123" t="s">
        <v>281</v>
      </c>
      <c r="B223" s="19"/>
      <c r="E223" s="32"/>
      <c r="J223" s="61"/>
      <c r="K223" s="61"/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>
      <c r="A224" s="123" t="s">
        <v>277</v>
      </c>
      <c r="B224" s="19"/>
      <c r="E224" s="32"/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>
      <c r="A225" s="123" t="s">
        <v>278</v>
      </c>
      <c r="B225" s="19"/>
      <c r="E225" s="32"/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>
      <c r="A226" s="123" t="s">
        <v>276</v>
      </c>
      <c r="B226" s="19"/>
      <c r="C226" s="124" t="s">
        <v>19</v>
      </c>
      <c r="D226" s="124" t="s">
        <v>101</v>
      </c>
      <c r="E226" s="116" t="s">
        <v>279</v>
      </c>
      <c r="G226" s="125" t="str">
        <f>G228</f>
        <v>5,9</v>
      </c>
      <c r="H226" s="30" t="s">
        <v>153</v>
      </c>
      <c r="I226" s="30" t="s">
        <v>153</v>
      </c>
      <c r="J226" s="61"/>
      <c r="K226" s="61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>
      <c r="A227" s="110" t="s">
        <v>164</v>
      </c>
      <c r="B227" s="19"/>
      <c r="E227" s="32"/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5" t="s">
        <v>165</v>
      </c>
      <c r="B228" s="19"/>
      <c r="C228" s="124" t="s">
        <v>19</v>
      </c>
      <c r="D228" s="124" t="s">
        <v>101</v>
      </c>
      <c r="E228" s="116" t="s">
        <v>279</v>
      </c>
      <c r="F228" s="30" t="s">
        <v>166</v>
      </c>
      <c r="G228" s="30" t="s">
        <v>280</v>
      </c>
      <c r="H228" s="30" t="s">
        <v>153</v>
      </c>
      <c r="I228" s="30" t="s">
        <v>153</v>
      </c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s="4" customFormat="1" ht="14.25" customHeight="1">
      <c r="A229" s="64" t="s">
        <v>197</v>
      </c>
      <c r="B229" s="81"/>
      <c r="C229" s="33" t="s">
        <v>20</v>
      </c>
      <c r="D229" s="32"/>
      <c r="E229" s="32"/>
      <c r="F229" s="32"/>
      <c r="G229" s="122">
        <f aca="true" t="shared" si="3" ref="G229:I230">G230</f>
        <v>2092.4</v>
      </c>
      <c r="H229" s="122">
        <f t="shared" si="3"/>
        <v>1852.1</v>
      </c>
      <c r="I229" s="122">
        <f t="shared" si="3"/>
        <v>1852.1</v>
      </c>
      <c r="J229" s="74" t="e">
        <f>#REF!+#REF!+#REF!+#REF!</f>
        <v>#REF!</v>
      </c>
      <c r="K229" s="74" t="e">
        <f>#REF!+#REF!+#REF!+#REF!</f>
        <v>#REF!</v>
      </c>
      <c r="L229" s="75"/>
      <c r="M229" s="76"/>
      <c r="N229" s="76"/>
      <c r="O229" s="76"/>
      <c r="P229" s="76"/>
      <c r="Q229" s="76"/>
      <c r="R229" s="76"/>
      <c r="S229" s="47"/>
    </row>
    <row r="230" spans="1:19" s="2" customFormat="1" ht="14.25" customHeight="1">
      <c r="A230" s="20" t="s">
        <v>23</v>
      </c>
      <c r="B230" s="17"/>
      <c r="C230" s="14" t="s">
        <v>20</v>
      </c>
      <c r="D230" s="14" t="s">
        <v>14</v>
      </c>
      <c r="E230" s="14"/>
      <c r="F230" s="14"/>
      <c r="G230" s="126">
        <f t="shared" si="3"/>
        <v>2092.4</v>
      </c>
      <c r="H230" s="126">
        <f t="shared" si="3"/>
        <v>1852.1</v>
      </c>
      <c r="I230" s="126">
        <f t="shared" si="3"/>
        <v>1852.1</v>
      </c>
      <c r="J230" s="18"/>
      <c r="K230" s="18"/>
      <c r="L230" s="51"/>
      <c r="M230" s="16"/>
      <c r="N230" s="16"/>
      <c r="O230" s="16"/>
      <c r="P230" s="16"/>
      <c r="Q230" s="16"/>
      <c r="R230" s="16"/>
      <c r="S230" s="42"/>
    </row>
    <row r="231" spans="1:19" s="2" customFormat="1" ht="14.25" customHeight="1">
      <c r="A231" s="11" t="s">
        <v>114</v>
      </c>
      <c r="B231" s="17"/>
      <c r="C231" s="32" t="s">
        <v>20</v>
      </c>
      <c r="D231" s="32" t="s">
        <v>14</v>
      </c>
      <c r="E231" s="30" t="s">
        <v>123</v>
      </c>
      <c r="F231" s="14"/>
      <c r="G231" s="126">
        <f>G232+G237+G243</f>
        <v>2092.4</v>
      </c>
      <c r="H231" s="126">
        <f>H232+H237</f>
        <v>1852.1</v>
      </c>
      <c r="I231" s="126">
        <f>I232+I237</f>
        <v>1852.1</v>
      </c>
      <c r="J231" s="18"/>
      <c r="K231" s="18"/>
      <c r="L231" s="51"/>
      <c r="M231" s="16"/>
      <c r="N231" s="16"/>
      <c r="O231" s="16"/>
      <c r="P231" s="16"/>
      <c r="Q231" s="16"/>
      <c r="R231" s="16"/>
      <c r="S231" s="42"/>
    </row>
    <row r="232" spans="1:19" s="2" customFormat="1" ht="14.25" customHeight="1">
      <c r="A232" s="22" t="s">
        <v>107</v>
      </c>
      <c r="B232" s="17"/>
      <c r="C232" s="32" t="s">
        <v>20</v>
      </c>
      <c r="D232" s="32" t="s">
        <v>14</v>
      </c>
      <c r="E232" s="32" t="s">
        <v>128</v>
      </c>
      <c r="F232" s="32"/>
      <c r="G232" s="101">
        <f>G234</f>
        <v>2</v>
      </c>
      <c r="H232" s="101">
        <f>H234</f>
        <v>2</v>
      </c>
      <c r="I232" s="101">
        <f>I234</f>
        <v>2</v>
      </c>
      <c r="J232" s="18"/>
      <c r="K232" s="18"/>
      <c r="L232" s="51"/>
      <c r="M232" s="16"/>
      <c r="N232" s="16"/>
      <c r="O232" s="16"/>
      <c r="P232" s="16"/>
      <c r="Q232" s="16"/>
      <c r="R232" s="16"/>
      <c r="S232" s="42"/>
    </row>
    <row r="233" spans="1:19" ht="14.25" customHeight="1">
      <c r="A233" s="110" t="s">
        <v>164</v>
      </c>
      <c r="B233" s="19"/>
      <c r="G233" s="100"/>
      <c r="H233" s="100"/>
      <c r="I233" s="100"/>
      <c r="J233" s="56">
        <f>11260+2858</f>
        <v>14118</v>
      </c>
      <c r="K233" s="56">
        <f>11613+2889</f>
        <v>14502</v>
      </c>
      <c r="L233" s="50"/>
      <c r="M233" s="40"/>
      <c r="N233" s="40"/>
      <c r="O233" s="40"/>
      <c r="P233" s="40"/>
      <c r="Q233" s="40"/>
      <c r="R233" s="40"/>
      <c r="S233" s="35"/>
    </row>
    <row r="234" spans="1:19" s="8" customFormat="1" ht="14.25" customHeight="1">
      <c r="A234" s="5" t="s">
        <v>165</v>
      </c>
      <c r="B234" s="25"/>
      <c r="C234" s="30" t="s">
        <v>20</v>
      </c>
      <c r="D234" s="30" t="str">
        <f>D230</f>
        <v>01</v>
      </c>
      <c r="E234" s="32" t="s">
        <v>128</v>
      </c>
      <c r="F234" s="30" t="s">
        <v>166</v>
      </c>
      <c r="G234" s="100">
        <v>2</v>
      </c>
      <c r="H234" s="100">
        <v>2</v>
      </c>
      <c r="I234" s="100">
        <v>2</v>
      </c>
      <c r="J234" s="77"/>
      <c r="K234" s="77"/>
      <c r="L234" s="78"/>
      <c r="M234" s="79"/>
      <c r="N234" s="79"/>
      <c r="O234" s="79"/>
      <c r="P234" s="79"/>
      <c r="Q234" s="79"/>
      <c r="R234" s="79"/>
      <c r="S234" s="39"/>
    </row>
    <row r="235" spans="1:19" s="8" customFormat="1" ht="14.25" customHeight="1">
      <c r="A235" s="11" t="s">
        <v>114</v>
      </c>
      <c r="B235" s="17"/>
      <c r="C235" s="32" t="s">
        <v>20</v>
      </c>
      <c r="D235" s="32" t="s">
        <v>14</v>
      </c>
      <c r="E235" s="30" t="s">
        <v>123</v>
      </c>
      <c r="F235" s="30"/>
      <c r="G235" s="127" t="str">
        <f>G237</f>
        <v>1850,1</v>
      </c>
      <c r="H235" s="127" t="str">
        <f>H237</f>
        <v>1850,1</v>
      </c>
      <c r="I235" s="127" t="str">
        <f>I237</f>
        <v>1850,1</v>
      </c>
      <c r="J235" s="77"/>
      <c r="K235" s="77"/>
      <c r="L235" s="78"/>
      <c r="M235" s="79"/>
      <c r="N235" s="79"/>
      <c r="O235" s="79"/>
      <c r="P235" s="79"/>
      <c r="Q235" s="79"/>
      <c r="R235" s="79"/>
      <c r="S235" s="39"/>
    </row>
    <row r="236" spans="1:19" s="8" customFormat="1" ht="14.25" customHeight="1">
      <c r="A236" s="3" t="s">
        <v>140</v>
      </c>
      <c r="B236" s="25"/>
      <c r="C236" s="30"/>
      <c r="D236" s="30"/>
      <c r="E236" s="30"/>
      <c r="F236" s="30"/>
      <c r="G236" s="127"/>
      <c r="H236" s="127"/>
      <c r="I236" s="127"/>
      <c r="J236" s="77"/>
      <c r="K236" s="77"/>
      <c r="L236" s="78"/>
      <c r="M236" s="79"/>
      <c r="N236" s="79"/>
      <c r="O236" s="79"/>
      <c r="P236" s="79"/>
      <c r="Q236" s="79"/>
      <c r="R236" s="79"/>
      <c r="S236" s="39"/>
    </row>
    <row r="237" spans="1:19" s="8" customFormat="1" ht="14.25" customHeight="1">
      <c r="A237" s="3" t="s">
        <v>141</v>
      </c>
      <c r="B237" s="25"/>
      <c r="C237" s="30" t="s">
        <v>20</v>
      </c>
      <c r="D237" s="30" t="s">
        <v>14</v>
      </c>
      <c r="E237" s="30" t="s">
        <v>117</v>
      </c>
      <c r="F237" s="30"/>
      <c r="G237" s="127" t="str">
        <f>G238</f>
        <v>1850,1</v>
      </c>
      <c r="H237" s="127" t="str">
        <f>H238</f>
        <v>1850,1</v>
      </c>
      <c r="I237" s="127" t="str">
        <f>I238</f>
        <v>1850,1</v>
      </c>
      <c r="J237" s="77"/>
      <c r="K237" s="77"/>
      <c r="L237" s="78"/>
      <c r="M237" s="79"/>
      <c r="N237" s="79"/>
      <c r="O237" s="79"/>
      <c r="P237" s="79"/>
      <c r="Q237" s="79"/>
      <c r="R237" s="79"/>
      <c r="S237" s="39"/>
    </row>
    <row r="238" spans="1:19" s="8" customFormat="1" ht="14.25" customHeight="1">
      <c r="A238" s="3" t="s">
        <v>199</v>
      </c>
      <c r="B238" s="25"/>
      <c r="C238" s="30" t="s">
        <v>20</v>
      </c>
      <c r="D238" s="30" t="s">
        <v>14</v>
      </c>
      <c r="E238" s="30" t="s">
        <v>117</v>
      </c>
      <c r="F238" s="30" t="s">
        <v>198</v>
      </c>
      <c r="G238" s="127" t="s">
        <v>228</v>
      </c>
      <c r="H238" s="127" t="s">
        <v>228</v>
      </c>
      <c r="I238" s="127" t="s">
        <v>228</v>
      </c>
      <c r="J238" s="77"/>
      <c r="K238" s="77"/>
      <c r="L238" s="78"/>
      <c r="M238" s="79"/>
      <c r="N238" s="79"/>
      <c r="O238" s="79"/>
      <c r="P238" s="79"/>
      <c r="Q238" s="79"/>
      <c r="R238" s="79"/>
      <c r="S238" s="39"/>
    </row>
    <row r="239" spans="1:19" s="8" customFormat="1" ht="14.25" customHeight="1" hidden="1">
      <c r="A239" s="3"/>
      <c r="B239" s="25"/>
      <c r="C239" s="30"/>
      <c r="D239" s="30"/>
      <c r="E239" s="30"/>
      <c r="F239" s="30"/>
      <c r="G239" s="30"/>
      <c r="H239" s="30"/>
      <c r="I239" s="30"/>
      <c r="J239" s="77"/>
      <c r="K239" s="77"/>
      <c r="L239" s="78"/>
      <c r="M239" s="79"/>
      <c r="N239" s="79"/>
      <c r="O239" s="79"/>
      <c r="P239" s="79"/>
      <c r="Q239" s="79"/>
      <c r="R239" s="79"/>
      <c r="S239" s="39"/>
    </row>
    <row r="240" spans="1:19" s="8" customFormat="1" ht="14.25" customHeight="1">
      <c r="A240" s="132" t="s">
        <v>283</v>
      </c>
      <c r="B240" s="25"/>
      <c r="C240" s="30"/>
      <c r="D240" s="30"/>
      <c r="E240" s="30"/>
      <c r="F240" s="30"/>
      <c r="G240" s="30"/>
      <c r="H240" s="30"/>
      <c r="I240" s="30"/>
      <c r="J240" s="77"/>
      <c r="K240" s="77"/>
      <c r="L240" s="78"/>
      <c r="M240" s="79"/>
      <c r="N240" s="79"/>
      <c r="O240" s="79"/>
      <c r="P240" s="79"/>
      <c r="Q240" s="79"/>
      <c r="R240" s="79"/>
      <c r="S240" s="39"/>
    </row>
    <row r="241" spans="1:19" s="8" customFormat="1" ht="14.25" customHeight="1">
      <c r="A241" s="132" t="s">
        <v>284</v>
      </c>
      <c r="B241" s="25"/>
      <c r="C241" s="30"/>
      <c r="D241" s="30"/>
      <c r="E241" s="30"/>
      <c r="F241" s="30"/>
      <c r="G241" s="30"/>
      <c r="H241" s="30"/>
      <c r="I241" s="30"/>
      <c r="J241" s="77"/>
      <c r="K241" s="77"/>
      <c r="L241" s="78"/>
      <c r="M241" s="79"/>
      <c r="N241" s="79"/>
      <c r="O241" s="79"/>
      <c r="P241" s="79"/>
      <c r="Q241" s="79"/>
      <c r="R241" s="79"/>
      <c r="S241" s="39"/>
    </row>
    <row r="242" spans="1:19" s="8" customFormat="1" ht="14.25" customHeight="1">
      <c r="A242" s="132" t="s">
        <v>285</v>
      </c>
      <c r="B242" s="25"/>
      <c r="C242" s="30"/>
      <c r="D242" s="30"/>
      <c r="E242" s="30"/>
      <c r="F242" s="30"/>
      <c r="G242" s="30"/>
      <c r="H242" s="30"/>
      <c r="I242" s="30"/>
      <c r="J242" s="77"/>
      <c r="K242" s="77"/>
      <c r="L242" s="78"/>
      <c r="M242" s="79"/>
      <c r="N242" s="79"/>
      <c r="O242" s="79"/>
      <c r="P242" s="79"/>
      <c r="Q242" s="79"/>
      <c r="R242" s="79"/>
      <c r="S242" s="39"/>
    </row>
    <row r="243" spans="1:19" s="8" customFormat="1" ht="14.25" customHeight="1">
      <c r="A243" s="132" t="s">
        <v>286</v>
      </c>
      <c r="B243" s="25"/>
      <c r="C243" s="30" t="s">
        <v>20</v>
      </c>
      <c r="D243" s="30" t="s">
        <v>14</v>
      </c>
      <c r="E243" s="116" t="s">
        <v>287</v>
      </c>
      <c r="F243" s="30"/>
      <c r="G243" s="128" t="str">
        <f>G244</f>
        <v>240,3</v>
      </c>
      <c r="H243" s="127" t="str">
        <f>H244</f>
        <v>0</v>
      </c>
      <c r="I243" s="127" t="str">
        <f>I244</f>
        <v>0</v>
      </c>
      <c r="J243" s="77"/>
      <c r="K243" s="77"/>
      <c r="L243" s="78"/>
      <c r="M243" s="79"/>
      <c r="N243" s="79"/>
      <c r="O243" s="79"/>
      <c r="P243" s="79"/>
      <c r="Q243" s="79"/>
      <c r="R243" s="79"/>
      <c r="S243" s="39"/>
    </row>
    <row r="244" spans="1:19" s="8" customFormat="1" ht="15.75" customHeight="1">
      <c r="A244" s="123" t="s">
        <v>288</v>
      </c>
      <c r="B244" s="25"/>
      <c r="C244" s="30" t="s">
        <v>20</v>
      </c>
      <c r="D244" s="30" t="s">
        <v>14</v>
      </c>
      <c r="E244" s="116" t="s">
        <v>287</v>
      </c>
      <c r="F244" s="30" t="s">
        <v>198</v>
      </c>
      <c r="G244" s="30" t="s">
        <v>289</v>
      </c>
      <c r="H244" s="30" t="s">
        <v>153</v>
      </c>
      <c r="I244" s="30" t="s">
        <v>153</v>
      </c>
      <c r="J244" s="77"/>
      <c r="K244" s="77"/>
      <c r="L244" s="78"/>
      <c r="M244" s="79"/>
      <c r="N244" s="79"/>
      <c r="O244" s="79"/>
      <c r="P244" s="79"/>
      <c r="Q244" s="79"/>
      <c r="R244" s="79"/>
      <c r="S244" s="39"/>
    </row>
    <row r="245" spans="1:19" s="8" customFormat="1" ht="14.25" customHeight="1">
      <c r="A245" s="95" t="s">
        <v>130</v>
      </c>
      <c r="B245" s="25"/>
      <c r="C245" s="33" t="s">
        <v>18</v>
      </c>
      <c r="D245" s="30"/>
      <c r="E245" s="30"/>
      <c r="F245" s="30"/>
      <c r="G245" s="33" t="str">
        <f aca="true" t="shared" si="4" ref="G245:I247">G246</f>
        <v>236</v>
      </c>
      <c r="H245" s="30" t="str">
        <f t="shared" si="4"/>
        <v>236</v>
      </c>
      <c r="I245" s="33" t="str">
        <f t="shared" si="4"/>
        <v>236</v>
      </c>
      <c r="J245" s="77"/>
      <c r="K245" s="77"/>
      <c r="L245" s="78"/>
      <c r="M245" s="79"/>
      <c r="N245" s="79"/>
      <c r="O245" s="79"/>
      <c r="P245" s="79"/>
      <c r="Q245" s="79"/>
      <c r="R245" s="79"/>
      <c r="S245" s="39"/>
    </row>
    <row r="246" spans="1:19" s="8" customFormat="1" ht="14.25" customHeight="1">
      <c r="A246" s="95" t="s">
        <v>131</v>
      </c>
      <c r="B246" s="25"/>
      <c r="C246" s="33" t="s">
        <v>18</v>
      </c>
      <c r="D246" s="33" t="s">
        <v>14</v>
      </c>
      <c r="E246" s="30"/>
      <c r="F246" s="30"/>
      <c r="G246" s="33" t="str">
        <f t="shared" si="4"/>
        <v>236</v>
      </c>
      <c r="H246" s="30" t="str">
        <f t="shared" si="4"/>
        <v>236</v>
      </c>
      <c r="I246" s="33" t="str">
        <f t="shared" si="4"/>
        <v>236</v>
      </c>
      <c r="J246" s="77"/>
      <c r="K246" s="77"/>
      <c r="L246" s="78"/>
      <c r="M246" s="79"/>
      <c r="N246" s="79"/>
      <c r="O246" s="79"/>
      <c r="P246" s="79"/>
      <c r="Q246" s="79"/>
      <c r="R246" s="79"/>
      <c r="S246" s="39"/>
    </row>
    <row r="247" spans="1:19" s="8" customFormat="1" ht="14.25" customHeight="1">
      <c r="A247" s="11" t="s">
        <v>114</v>
      </c>
      <c r="B247" s="25"/>
      <c r="C247" s="32" t="s">
        <v>18</v>
      </c>
      <c r="D247" s="32" t="s">
        <v>14</v>
      </c>
      <c r="E247" s="30" t="s">
        <v>123</v>
      </c>
      <c r="F247" s="30"/>
      <c r="G247" s="30" t="str">
        <f t="shared" si="4"/>
        <v>236</v>
      </c>
      <c r="H247" s="30" t="str">
        <f t="shared" si="4"/>
        <v>236</v>
      </c>
      <c r="I247" s="32" t="str">
        <f t="shared" si="4"/>
        <v>236</v>
      </c>
      <c r="J247" s="77"/>
      <c r="K247" s="77"/>
      <c r="L247" s="78"/>
      <c r="M247" s="79"/>
      <c r="N247" s="79"/>
      <c r="O247" s="79"/>
      <c r="P247" s="79"/>
      <c r="Q247" s="79"/>
      <c r="R247" s="79"/>
      <c r="S247" s="39"/>
    </row>
    <row r="248" spans="1:19" s="8" customFormat="1" ht="14.25" customHeight="1">
      <c r="A248" s="3" t="s">
        <v>265</v>
      </c>
      <c r="B248" s="25"/>
      <c r="C248" s="32" t="s">
        <v>18</v>
      </c>
      <c r="D248" s="32" t="s">
        <v>14</v>
      </c>
      <c r="E248" s="30" t="s">
        <v>116</v>
      </c>
      <c r="F248" s="30"/>
      <c r="G248" s="30" t="str">
        <f>G250</f>
        <v>236</v>
      </c>
      <c r="H248" s="30" t="str">
        <f>H250</f>
        <v>236</v>
      </c>
      <c r="I248" s="30" t="str">
        <f>I250</f>
        <v>236</v>
      </c>
      <c r="J248" s="77"/>
      <c r="K248" s="77"/>
      <c r="L248" s="78"/>
      <c r="M248" s="79"/>
      <c r="N248" s="79"/>
      <c r="O248" s="79"/>
      <c r="P248" s="79"/>
      <c r="Q248" s="79"/>
      <c r="R248" s="79"/>
      <c r="S248" s="39"/>
    </row>
    <row r="249" spans="1:19" s="8" customFormat="1" ht="14.25" customHeight="1">
      <c r="A249" s="3" t="s">
        <v>264</v>
      </c>
      <c r="B249" s="25"/>
      <c r="C249" s="32"/>
      <c r="D249" s="32"/>
      <c r="E249" s="30"/>
      <c r="F249" s="30"/>
      <c r="G249" s="30"/>
      <c r="H249" s="30"/>
      <c r="I249" s="30"/>
      <c r="J249" s="77"/>
      <c r="K249" s="77"/>
      <c r="L249" s="78"/>
      <c r="M249" s="79"/>
      <c r="N249" s="79"/>
      <c r="O249" s="79"/>
      <c r="P249" s="79"/>
      <c r="Q249" s="79"/>
      <c r="R249" s="79"/>
      <c r="S249" s="39"/>
    </row>
    <row r="250" spans="1:19" s="8" customFormat="1" ht="14.25" customHeight="1">
      <c r="A250" s="3" t="s">
        <v>201</v>
      </c>
      <c r="B250" s="25"/>
      <c r="C250" s="30" t="s">
        <v>18</v>
      </c>
      <c r="D250" s="30" t="s">
        <v>14</v>
      </c>
      <c r="E250" s="30" t="s">
        <v>116</v>
      </c>
      <c r="F250" s="30" t="s">
        <v>200</v>
      </c>
      <c r="G250" s="30" t="s">
        <v>229</v>
      </c>
      <c r="H250" s="30" t="s">
        <v>229</v>
      </c>
      <c r="I250" s="30" t="s">
        <v>229</v>
      </c>
      <c r="J250" s="77"/>
      <c r="K250" s="77"/>
      <c r="L250" s="78"/>
      <c r="M250" s="79"/>
      <c r="N250" s="79"/>
      <c r="O250" s="79"/>
      <c r="P250" s="79"/>
      <c r="Q250" s="79"/>
      <c r="R250" s="79"/>
      <c r="S250" s="39"/>
    </row>
    <row r="251" spans="1:19" s="4" customFormat="1" ht="14.25" customHeight="1">
      <c r="A251" s="64" t="s">
        <v>53</v>
      </c>
      <c r="B251" s="81"/>
      <c r="C251" s="33" t="s">
        <v>92</v>
      </c>
      <c r="D251" s="32"/>
      <c r="E251" s="33"/>
      <c r="F251" s="33"/>
      <c r="G251" s="33" t="str">
        <f>G252</f>
        <v>28</v>
      </c>
      <c r="H251" s="33" t="str">
        <f>H252</f>
        <v>13</v>
      </c>
      <c r="I251" s="103" t="str">
        <f>I252</f>
        <v>13</v>
      </c>
      <c r="J251" s="74" t="e">
        <f>#REF!+#REF!+#REF!+#REF!+#REF!+J252+#REF!</f>
        <v>#REF!</v>
      </c>
      <c r="K251" s="74" t="e">
        <f>#REF!+#REF!+#REF!+#REF!+#REF!+K252+#REF!</f>
        <v>#REF!</v>
      </c>
      <c r="L251" s="75"/>
      <c r="M251" s="76"/>
      <c r="N251" s="76"/>
      <c r="O251" s="76"/>
      <c r="P251" s="76"/>
      <c r="Q251" s="76"/>
      <c r="R251" s="76"/>
      <c r="S251" s="47"/>
    </row>
    <row r="252" spans="1:19" ht="14.25" customHeight="1">
      <c r="A252" s="20" t="s">
        <v>135</v>
      </c>
      <c r="B252" s="19"/>
      <c r="C252" s="14" t="str">
        <f>C$251</f>
        <v>11</v>
      </c>
      <c r="D252" s="14" t="s">
        <v>14</v>
      </c>
      <c r="E252" s="14"/>
      <c r="F252" s="14"/>
      <c r="G252" s="14" t="str">
        <f>G257</f>
        <v>28</v>
      </c>
      <c r="H252" s="14" t="str">
        <f>H257</f>
        <v>13</v>
      </c>
      <c r="I252" s="98" t="str">
        <f>I257</f>
        <v>13</v>
      </c>
      <c r="J252" s="18" t="e">
        <f>J253+#REF!+#REF!</f>
        <v>#REF!</v>
      </c>
      <c r="K252" s="18" t="e">
        <f>K253+#REF!+#REF!</f>
        <v>#REF!</v>
      </c>
      <c r="L252" s="51"/>
      <c r="M252" s="16"/>
      <c r="N252" s="16"/>
      <c r="O252" s="16"/>
      <c r="P252" s="16"/>
      <c r="Q252" s="16"/>
      <c r="R252" s="16"/>
      <c r="S252" s="35"/>
    </row>
    <row r="253" spans="1:19" ht="14.25" customHeight="1" hidden="1">
      <c r="A253" s="12" t="s">
        <v>53</v>
      </c>
      <c r="B253" s="19"/>
      <c r="C253" s="30" t="str">
        <f>C$251</f>
        <v>11</v>
      </c>
      <c r="D253" s="30" t="str">
        <f>D252</f>
        <v>01</v>
      </c>
      <c r="E253" s="30" t="s">
        <v>31</v>
      </c>
      <c r="F253" s="14"/>
      <c r="G253" s="99"/>
      <c r="H253" s="99"/>
      <c r="I253" s="98"/>
      <c r="J253" s="15">
        <f>J255</f>
        <v>0</v>
      </c>
      <c r="K253" s="15">
        <f>K255</f>
        <v>0</v>
      </c>
      <c r="L253" s="51"/>
      <c r="M253" s="16"/>
      <c r="N253" s="16"/>
      <c r="O253" s="16"/>
      <c r="P253" s="16"/>
      <c r="Q253" s="16"/>
      <c r="R253" s="16"/>
      <c r="S253" s="35"/>
    </row>
    <row r="254" spans="1:19" ht="14.25" customHeight="1" hidden="1">
      <c r="A254" s="5" t="s">
        <v>32</v>
      </c>
      <c r="B254" s="19"/>
      <c r="C254" s="14"/>
      <c r="D254" s="14"/>
      <c r="E254" s="14"/>
      <c r="F254" s="14"/>
      <c r="G254" s="99"/>
      <c r="H254" s="99"/>
      <c r="I254" s="98"/>
      <c r="J254" s="18"/>
      <c r="K254" s="18"/>
      <c r="L254" s="51"/>
      <c r="M254" s="16"/>
      <c r="N254" s="16"/>
      <c r="O254" s="16"/>
      <c r="P254" s="16"/>
      <c r="Q254" s="16"/>
      <c r="R254" s="16"/>
      <c r="S254" s="35"/>
    </row>
    <row r="255" spans="1:19" ht="14.25" customHeight="1" hidden="1">
      <c r="A255" s="5" t="s">
        <v>44</v>
      </c>
      <c r="B255" s="19"/>
      <c r="C255" s="30" t="str">
        <f>C$251</f>
        <v>11</v>
      </c>
      <c r="D255" s="30" t="str">
        <f>D252</f>
        <v>01</v>
      </c>
      <c r="E255" s="30" t="str">
        <f>E253</f>
        <v>102 00 00</v>
      </c>
      <c r="F255" s="30" t="s">
        <v>40</v>
      </c>
      <c r="G255" s="100"/>
      <c r="H255" s="100"/>
      <c r="I255" s="88"/>
      <c r="L255" s="51"/>
      <c r="M255" s="16"/>
      <c r="N255" s="16"/>
      <c r="O255" s="16"/>
      <c r="P255" s="16"/>
      <c r="Q255" s="16"/>
      <c r="R255" s="16"/>
      <c r="S255" s="35"/>
    </row>
    <row r="256" spans="1:19" ht="14.25" customHeight="1">
      <c r="A256" s="11" t="s">
        <v>114</v>
      </c>
      <c r="B256" s="19"/>
      <c r="C256" s="30" t="s">
        <v>137</v>
      </c>
      <c r="D256" s="30" t="s">
        <v>14</v>
      </c>
      <c r="E256" s="30" t="s">
        <v>123</v>
      </c>
      <c r="G256" s="88" t="str">
        <f>G257</f>
        <v>28</v>
      </c>
      <c r="H256" s="88" t="str">
        <f>H257</f>
        <v>13</v>
      </c>
      <c r="I256" s="88" t="str">
        <f>I257</f>
        <v>13</v>
      </c>
      <c r="L256" s="51"/>
      <c r="M256" s="16"/>
      <c r="N256" s="16"/>
      <c r="O256" s="16"/>
      <c r="P256" s="16"/>
      <c r="Q256" s="16"/>
      <c r="R256" s="16"/>
      <c r="S256" s="35"/>
    </row>
    <row r="257" spans="1:19" ht="14.25" customHeight="1">
      <c r="A257" s="5" t="s">
        <v>234</v>
      </c>
      <c r="B257" s="19"/>
      <c r="C257" s="68" t="str">
        <f>C$251</f>
        <v>11</v>
      </c>
      <c r="D257" s="68" t="s">
        <v>14</v>
      </c>
      <c r="E257" s="30" t="s">
        <v>129</v>
      </c>
      <c r="G257" s="30" t="str">
        <f>G259</f>
        <v>28</v>
      </c>
      <c r="H257" s="30" t="str">
        <f>H259</f>
        <v>13</v>
      </c>
      <c r="I257" s="88" t="str">
        <f>I259</f>
        <v>13</v>
      </c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110" t="s">
        <v>164</v>
      </c>
      <c r="B258" s="19"/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5" t="s">
        <v>165</v>
      </c>
      <c r="B259" s="26"/>
      <c r="C259" s="30" t="s">
        <v>92</v>
      </c>
      <c r="D259" s="32" t="s">
        <v>14</v>
      </c>
      <c r="E259" s="30" t="s">
        <v>129</v>
      </c>
      <c r="F259" s="32" t="s">
        <v>166</v>
      </c>
      <c r="G259" s="32" t="s">
        <v>290</v>
      </c>
      <c r="H259" s="32" t="s">
        <v>91</v>
      </c>
      <c r="I259" s="32" t="s">
        <v>91</v>
      </c>
      <c r="J259" s="59"/>
      <c r="K259" s="59"/>
      <c r="L259" s="53"/>
      <c r="M259" s="46"/>
      <c r="N259" s="46"/>
      <c r="O259" s="46"/>
      <c r="P259" s="46"/>
      <c r="Q259" s="46"/>
      <c r="R259" s="46"/>
      <c r="S259" s="35"/>
    </row>
    <row r="260" spans="1:19" ht="14.25" customHeight="1" hidden="1">
      <c r="A260" s="27"/>
      <c r="B260" s="26"/>
      <c r="D260" s="32"/>
      <c r="E260" s="32"/>
      <c r="F260" s="32"/>
      <c r="G260" s="32"/>
      <c r="H260" s="32"/>
      <c r="I260" s="32"/>
      <c r="J260" s="59"/>
      <c r="K260" s="59"/>
      <c r="L260" s="53"/>
      <c r="M260" s="46"/>
      <c r="N260" s="46"/>
      <c r="O260" s="46"/>
      <c r="P260" s="46"/>
      <c r="Q260" s="46"/>
      <c r="R260" s="46"/>
      <c r="S260" s="35"/>
    </row>
    <row r="261" spans="1:19" ht="14.25" customHeight="1">
      <c r="A261" s="91" t="s">
        <v>108</v>
      </c>
      <c r="F261" s="14"/>
      <c r="G261" s="126">
        <f>G16+G69+G79+G98+G152+G200+G229+G245+G251</f>
        <v>13617.199999999999</v>
      </c>
      <c r="H261" s="126">
        <f>H16+H69+H79+H98+H152+H200+H229+H245+H251</f>
        <v>10912.5</v>
      </c>
      <c r="I261" s="126">
        <f>I16+I69+I79+I98+I152+I200+I229+I245+I252</f>
        <v>11191.2</v>
      </c>
      <c r="J261" s="18" t="e">
        <f>J16+J78+#REF!+#REF!+#REF!+J200+J229+J251+#REF!+#REF!+J260</f>
        <v>#REF!</v>
      </c>
      <c r="K261" s="18" t="e">
        <f>K16+K78+#REF!+#REF!+#REF!+K200+K229+K251+#REF!+#REF!+K260</f>
        <v>#REF!</v>
      </c>
      <c r="L261" s="51"/>
      <c r="M261" s="16"/>
      <c r="N261" s="16"/>
      <c r="O261" s="16"/>
      <c r="P261" s="16"/>
      <c r="Q261" s="16"/>
      <c r="R261" s="16"/>
      <c r="S261" s="35"/>
    </row>
    <row r="262" spans="1:18" ht="0.75" customHeight="1">
      <c r="A262" s="12" t="s">
        <v>39</v>
      </c>
      <c r="J262" s="7"/>
      <c r="K262" s="7"/>
      <c r="L262" s="7"/>
      <c r="M262" s="7"/>
      <c r="N262" s="7"/>
      <c r="O262" s="7"/>
      <c r="P262" s="7"/>
      <c r="Q262" s="7"/>
      <c r="R262" s="7"/>
    </row>
    <row r="263" spans="5:9" ht="14.25" customHeight="1" hidden="1">
      <c r="E263" s="133"/>
      <c r="F263" s="133"/>
      <c r="G263" s="133"/>
      <c r="H263" s="133"/>
      <c r="I263" s="133"/>
    </row>
    <row r="264" spans="10:18" ht="14.25" customHeight="1">
      <c r="J264" s="29"/>
      <c r="K264" s="29"/>
      <c r="L264" s="29"/>
      <c r="M264" s="29"/>
      <c r="N264" s="29"/>
      <c r="O264" s="29"/>
      <c r="P264" s="29"/>
      <c r="Q264" s="29"/>
      <c r="R264" s="29"/>
    </row>
  </sheetData>
  <sheetProtection/>
  <mergeCells count="15">
    <mergeCell ref="A10:I10"/>
    <mergeCell ref="F1:I1"/>
    <mergeCell ref="A8:I8"/>
    <mergeCell ref="A9:I9"/>
    <mergeCell ref="F5:I5"/>
    <mergeCell ref="F7:I7"/>
    <mergeCell ref="E2:I4"/>
    <mergeCell ref="E263:I263"/>
    <mergeCell ref="A11:I11"/>
    <mergeCell ref="A12:I12"/>
    <mergeCell ref="A14:A15"/>
    <mergeCell ref="C14:C15"/>
    <mergeCell ref="D14:D15"/>
    <mergeCell ref="E14:E15"/>
    <mergeCell ref="F14:F15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Надежда</cp:lastModifiedBy>
  <cp:lastPrinted>2017-02-20T12:33:48Z</cp:lastPrinted>
  <dcterms:created xsi:type="dcterms:W3CDTF">2002-10-24T07:52:32Z</dcterms:created>
  <dcterms:modified xsi:type="dcterms:W3CDTF">2017-08-17T08:14:58Z</dcterms:modified>
  <cp:category/>
  <cp:version/>
  <cp:contentType/>
  <cp:contentStatus/>
</cp:coreProperties>
</file>