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280" windowHeight="7224" tabRatio="508" activeTab="0"/>
  </bookViews>
  <sheets>
    <sheet name="2021" sheetId="1" r:id="rId1"/>
  </sheets>
  <definedNames>
    <definedName name="_xlnm.Print_Titles" localSheetId="0">'2021'!$11:$11</definedName>
    <definedName name="_xlnm.Print_Area" localSheetId="0">'2021'!$A$1:$H$80</definedName>
  </definedNames>
  <calcPr fullCalcOnLoad="1"/>
</workbook>
</file>

<file path=xl/sharedStrings.xml><?xml version="1.0" encoding="utf-8"?>
<sst xmlns="http://schemas.openxmlformats.org/spreadsheetml/2006/main" count="210" uniqueCount="69">
  <si>
    <t xml:space="preserve">Физическая культура
</t>
  </si>
  <si>
    <t>ВСЕГО РАСХОДОВ:</t>
  </si>
  <si>
    <t>(тыс. рублей)</t>
  </si>
  <si>
    <t>Наименование</t>
  </si>
  <si>
    <t>Рз</t>
  </si>
  <si>
    <t>ПР</t>
  </si>
  <si>
    <t>ЦСР</t>
  </si>
  <si>
    <t>ВР</t>
  </si>
  <si>
    <t>01</t>
  </si>
  <si>
    <t>03</t>
  </si>
  <si>
    <t>05</t>
  </si>
  <si>
    <t>10</t>
  </si>
  <si>
    <t>09</t>
  </si>
  <si>
    <t>04</t>
  </si>
  <si>
    <t>12</t>
  </si>
  <si>
    <t>11</t>
  </si>
  <si>
    <t>Национальная экономика</t>
  </si>
  <si>
    <t>Жилищно-коммунальное хозяйство</t>
  </si>
  <si>
    <t>Другие вопросы в области национальной экономики</t>
  </si>
  <si>
    <t>Национальная безопасность и правоохранительная деятельность</t>
  </si>
  <si>
    <t>Физическая культура и спорт</t>
  </si>
  <si>
    <t xml:space="preserve">Сумма </t>
  </si>
  <si>
    <t>Дорожное хозяйство (дорожные фонды)</t>
  </si>
  <si>
    <t>240</t>
  </si>
  <si>
    <t>Мероприятия в области физической культуры и спорта</t>
  </si>
  <si>
    <t>Иные закупки товаров, работ и услуг для обеспечения государственных (муниципальных) нужд</t>
  </si>
  <si>
    <t>Защита населения и территории от чрезвычайных ситуаций природного и техногенного характера, пожарная безопасность</t>
  </si>
  <si>
    <t>02 0 00 00000</t>
  </si>
  <si>
    <t>02 0 01 00000</t>
  </si>
  <si>
    <t>Субсидии бюджетам городских и сельских поселений на формирование муниципальных дорожных фондов</t>
  </si>
  <si>
    <t>Благоустройство</t>
  </si>
  <si>
    <t>Озеленение территории поселения</t>
  </si>
  <si>
    <t xml:space="preserve">Прочие мероприятия по благоустройству </t>
  </si>
  <si>
    <t>Организация уличного освещения с использованием новых технологий</t>
  </si>
  <si>
    <t>Приложение № 6</t>
  </si>
  <si>
    <t xml:space="preserve">Распределение бюджетных ассигнований по целевым статьям (муниципальным программам Борковского сельского поселения),  разделам, подразделам, группам и подгруппам видов расходов классификации расходов бюджета поселения на 2021 год и на плановый период 2022 и 2023 годов                                                                     </t>
  </si>
  <si>
    <t>Муниципальная программа «Устойчивое развитие территории Борковского сельского поселения на 2021-2023 годы»</t>
  </si>
  <si>
    <t>Обеспечение сохранности автомобильных дорог, улучшение их технического состояния, обеспечение безопасности движения автотранспортных средств</t>
  </si>
  <si>
    <t>Содержание автомобильных дорог общего пользования местного значения в границах населенных пунктов за счет средств муниципального дорожного фонда</t>
  </si>
  <si>
    <t>01 0 01 25160</t>
  </si>
  <si>
    <t>01 0 01 25170</t>
  </si>
  <si>
    <t>Ремонт автомобильных дорог общего пользования местного значения в границах населенных пунктов за счет средств муниципального дорожного фонда</t>
  </si>
  <si>
    <t>01 0 01 71520</t>
  </si>
  <si>
    <t>01 0 01 71540</t>
  </si>
  <si>
    <t>Субсидии бюджетам городских и сельских поселений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</si>
  <si>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Бюджетные инвестиции</t>
  </si>
  <si>
    <t>410</t>
  </si>
  <si>
    <t>01 0 01 S1540</t>
  </si>
  <si>
    <t>Повышение общего уровня благоустройства и санитарного содержания населенных пунктов для обеспечения достойного и комфортного проживания населения, развитие социальной инфраструктуры, отвечающей потребностям жителей поселения</t>
  </si>
  <si>
    <t>Организация ритуальных услуг и содержание мест захоронения</t>
  </si>
  <si>
    <t>01 0 03 00000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</si>
  <si>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</si>
  <si>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01 0 03 25100</t>
  </si>
  <si>
    <t>Защита населения и территории Борковского сельского поселения от чрезвычайных ситуаций природного и техногенного характера, пожарная безопасность</t>
  </si>
  <si>
    <t>Мероприятия в области противопожарной безопасности</t>
  </si>
  <si>
    <t>Муниципальная программа «Развитие малого и среднего предпринимательства на территории Борковского сельского поселения на 2021-2023 годы»</t>
  </si>
  <si>
    <t>Обеспечение консультационной и информационной поддержки малого и среднего предпринимательства</t>
  </si>
  <si>
    <t>Организация обучающих и (или) информационных встреч, семинаров, круглых столов и других мероприятий по актуальным вопросам предпринимательства</t>
  </si>
  <si>
    <t>01001S1520</t>
  </si>
  <si>
    <t>01001S1540</t>
  </si>
  <si>
    <t>Поддержка проектов местных инициатив граждан, проживающих на территории Борковского сельтского поселения</t>
  </si>
  <si>
    <t>01 0 04 00000</t>
  </si>
  <si>
    <t>Мероприятия, направленные на реализацию проектов территориальных общественных самоуправлений</t>
  </si>
  <si>
    <t>01 0 04 25240</t>
  </si>
  <si>
    <t>Мероприятия, направленные на реализацию  общественно значимых проектов по благоустройству сельских территорий</t>
  </si>
  <si>
    <t>01 0 04 25250</t>
  </si>
  <si>
    <t xml:space="preserve">Расходы на реализацию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значения, в целях софинансирования которых предоставляется субсидия из бюджета Новгородской области </t>
  </si>
  <si>
    <t>Мероприятия по капитальному ремонту и ремонту автомобильных дорог общего пользования местного значения в границах населенных пунктов, в целях софинансирования которых предоставляется субсидия из бюджета Новгородской области</t>
  </si>
  <si>
    <t>к решению Совета депутатов Борковского сельского поселения от 25.02.2021 № 4 "О бюджете Борковского сельского поселения на 2021 год и на плановый период 2022 и 2023 годов"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</si>
</sst>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"/>
    <numFmt numFmtId="178" formatCode="000000"/>
    <numFmt numFmtId="179" formatCode="0.0"/>
    <numFmt numFmtId="180" formatCode="0.0000"/>
    <numFmt numFmtId="181" formatCode="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#,##0.0"/>
    <numFmt numFmtId="188" formatCode="#,##0_р_."/>
    <numFmt numFmtId="189" formatCode="[$€-2]\ ###,000_);[Red]\([$€-2]\ ###,000\)"/>
    <numFmt numFmtId="190" formatCode="#,##0.0_р_."/>
    <numFmt numFmtId="191" formatCode="#,##0.000"/>
    <numFmt numFmtId="192" formatCode="#,##0.0000"/>
    <numFmt numFmtId="193" formatCode="#,##0.00000"/>
    <numFmt numFmtId="194" formatCode="00\ 0\ 0000"/>
    <numFmt numFmtId="195" formatCode="00\ 0\ 00\ 00000"/>
    <numFmt numFmtId="196" formatCode="0.000000"/>
    <numFmt numFmtId="197" formatCode="0.0000000"/>
    <numFmt numFmtId="198" formatCode="#,##0.000000"/>
    <numFmt numFmtId="199" formatCode="#,##0.0000000"/>
    <numFmt numFmtId="200" formatCode="_-* #,##0.00000\ _₽_-;\-* #,##0.00000\ _₽_-;_-* &quot;-&quot;?????\ _₽_-;_-@_-"/>
    <numFmt numFmtId="201" formatCode="_-* #,##0.000000\ _₽_-;\-* #,##0.000000\ _₽_-;_-* &quot;-&quot;??????\ _₽_-;_-@_-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.00000000000000"/>
    <numFmt numFmtId="209" formatCode="#,##0.000000000000000"/>
    <numFmt numFmtId="210" formatCode="#,##0.0000000000000000"/>
    <numFmt numFmtId="211" formatCode="#,##0.00000000000000000"/>
    <numFmt numFmtId="212" formatCode="#,##0.000000000000000000"/>
  </numFmts>
  <fonts count="52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3"/>
      <name val="Times New Roman Cyr"/>
      <family val="1"/>
    </font>
    <font>
      <sz val="11"/>
      <color indexed="8"/>
      <name val="Calibri"/>
      <family val="2"/>
    </font>
    <font>
      <sz val="13"/>
      <color indexed="10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b/>
      <sz val="13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2" fillId="20" borderId="0" applyNumberFormat="0" applyBorder="0" applyAlignment="0" applyProtection="0"/>
    <xf numFmtId="0" fontId="34" fillId="21" borderId="0" applyNumberFormat="0" applyBorder="0" applyAlignment="0" applyProtection="0"/>
    <xf numFmtId="0" fontId="12" fillId="22" borderId="0" applyNumberFormat="0" applyBorder="0" applyAlignment="0" applyProtection="0"/>
    <xf numFmtId="0" fontId="34" fillId="23" borderId="0" applyNumberFormat="0" applyBorder="0" applyAlignment="0" applyProtection="0"/>
    <xf numFmtId="0" fontId="12" fillId="24" borderId="0" applyNumberFormat="0" applyBorder="0" applyAlignment="0" applyProtection="0"/>
    <xf numFmtId="0" fontId="34" fillId="25" borderId="0" applyNumberFormat="0" applyBorder="0" applyAlignment="0" applyProtection="0"/>
    <xf numFmtId="0" fontId="12" fillId="26" borderId="0" applyNumberFormat="0" applyBorder="0" applyAlignment="0" applyProtection="0"/>
    <xf numFmtId="0" fontId="34" fillId="27" borderId="0" applyNumberFormat="0" applyBorder="0" applyAlignment="0" applyProtection="0"/>
    <xf numFmtId="0" fontId="12" fillId="28" borderId="0" applyNumberFormat="0" applyBorder="0" applyAlignment="0" applyProtection="0"/>
    <xf numFmtId="0" fontId="34" fillId="29" borderId="0" applyNumberFormat="0" applyBorder="0" applyAlignment="0" applyProtection="0"/>
    <xf numFmtId="0" fontId="12" fillId="30" borderId="0" applyNumberFormat="0" applyBorder="0" applyAlignment="0" applyProtection="0"/>
    <xf numFmtId="0" fontId="35" fillId="31" borderId="1" applyNumberFormat="0" applyAlignment="0" applyProtection="0"/>
    <xf numFmtId="0" fontId="13" fillId="32" borderId="2" applyNumberFormat="0" applyAlignment="0" applyProtection="0"/>
    <xf numFmtId="0" fontId="36" fillId="33" borderId="3" applyNumberFormat="0" applyAlignment="0" applyProtection="0"/>
    <xf numFmtId="0" fontId="14" fillId="34" borderId="4" applyNumberFormat="0" applyAlignment="0" applyProtection="0"/>
    <xf numFmtId="0" fontId="37" fillId="33" borderId="1" applyNumberFormat="0" applyAlignment="0" applyProtection="0"/>
    <xf numFmtId="0" fontId="15" fillId="34" borderId="2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16" fillId="0" borderId="6" applyNumberFormat="0" applyFill="0" applyAlignment="0" applyProtection="0"/>
    <xf numFmtId="0" fontId="39" fillId="0" borderId="7" applyNumberFormat="0" applyFill="0" applyAlignment="0" applyProtection="0"/>
    <xf numFmtId="0" fontId="17" fillId="0" borderId="8" applyNumberFormat="0" applyFill="0" applyAlignment="0" applyProtection="0"/>
    <xf numFmtId="0" fontId="40" fillId="0" borderId="9" applyNumberFormat="0" applyFill="0" applyAlignment="0" applyProtection="0"/>
    <xf numFmtId="0" fontId="18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19" fillId="0" borderId="12" applyNumberFormat="0" applyFill="0" applyAlignment="0" applyProtection="0"/>
    <xf numFmtId="0" fontId="42" fillId="35" borderId="13" applyNumberFormat="0" applyAlignment="0" applyProtection="0"/>
    <xf numFmtId="0" fontId="20" fillId="36" borderId="14" applyNumberFormat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22" fillId="38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9" borderId="0" applyNumberFormat="0" applyBorder="0" applyAlignment="0" applyProtection="0"/>
    <xf numFmtId="0" fontId="23" fillId="40" borderId="0" applyNumberFormat="0" applyBorder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41" borderId="15" applyNumberFormat="0" applyFont="0" applyAlignment="0" applyProtection="0"/>
    <xf numFmtId="0" fontId="0" fillId="42" borderId="16" applyNumberFormat="0" applyAlignment="0" applyProtection="0"/>
    <xf numFmtId="9" fontId="0" fillId="0" borderId="0" applyFont="0" applyFill="0" applyBorder="0" applyAlignment="0" applyProtection="0"/>
    <xf numFmtId="0" fontId="47" fillId="0" borderId="17" applyNumberFormat="0" applyFill="0" applyAlignment="0" applyProtection="0"/>
    <xf numFmtId="0" fontId="25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43" borderId="0" applyNumberFormat="0" applyBorder="0" applyAlignment="0" applyProtection="0"/>
    <xf numFmtId="0" fontId="27" fillId="4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79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79" fontId="9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79" fontId="2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right"/>
    </xf>
    <xf numFmtId="193" fontId="29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 horizontal="left"/>
    </xf>
    <xf numFmtId="193" fontId="3" fillId="0" borderId="0" xfId="0" applyNumberFormat="1" applyFont="1" applyFill="1" applyAlignment="1">
      <alignment horizontal="center"/>
    </xf>
    <xf numFmtId="193" fontId="3" fillId="0" borderId="0" xfId="0" applyNumberFormat="1" applyFont="1" applyFill="1" applyBorder="1" applyAlignment="1">
      <alignment horizontal="center"/>
    </xf>
    <xf numFmtId="193" fontId="2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193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justify" wrapText="1"/>
    </xf>
    <xf numFmtId="193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195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justify" wrapText="1"/>
    </xf>
    <xf numFmtId="18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193" fontId="2" fillId="0" borderId="0" xfId="0" applyNumberFormat="1" applyFont="1" applyFill="1" applyAlignment="1">
      <alignment horizontal="right"/>
    </xf>
    <xf numFmtId="195" fontId="2" fillId="0" borderId="0" xfId="0" applyNumberFormat="1" applyFont="1" applyFill="1" applyAlignment="1">
      <alignment horizontal="center"/>
    </xf>
    <xf numFmtId="196" fontId="2" fillId="0" borderId="0" xfId="0" applyNumberFormat="1" applyFont="1" applyFill="1" applyBorder="1" applyAlignment="1">
      <alignment horizontal="left"/>
    </xf>
    <xf numFmtId="193" fontId="8" fillId="0" borderId="0" xfId="0" applyNumberFormat="1" applyFont="1" applyFill="1" applyAlignment="1">
      <alignment horizontal="right"/>
    </xf>
    <xf numFmtId="193" fontId="8" fillId="0" borderId="0" xfId="0" applyNumberFormat="1" applyFont="1" applyFill="1" applyBorder="1" applyAlignment="1">
      <alignment horizontal="right"/>
    </xf>
    <xf numFmtId="193" fontId="10" fillId="0" borderId="0" xfId="0" applyNumberFormat="1" applyFont="1" applyFill="1" applyAlignment="1">
      <alignment horizontal="right"/>
    </xf>
    <xf numFmtId="193" fontId="10" fillId="0" borderId="0" xfId="0" applyNumberFormat="1" applyFont="1" applyFill="1" applyBorder="1" applyAlignment="1">
      <alignment horizontal="right"/>
    </xf>
    <xf numFmtId="193" fontId="5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19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19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justify" vertical="top" wrapText="1"/>
    </xf>
    <xf numFmtId="0" fontId="51" fillId="0" borderId="0" xfId="0" applyFont="1" applyFill="1" applyBorder="1" applyAlignment="1">
      <alignment horizontal="justify" vertical="top" wrapText="1"/>
    </xf>
    <xf numFmtId="195" fontId="51" fillId="0" borderId="0" xfId="0" applyNumberFormat="1" applyFont="1" applyFill="1" applyAlignment="1">
      <alignment horizontal="center"/>
    </xf>
    <xf numFmtId="19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justify" vertical="top"/>
    </xf>
    <xf numFmtId="194" fontId="2" fillId="0" borderId="0" xfId="0" applyNumberFormat="1" applyFont="1" applyFill="1" applyAlignment="1">
      <alignment horizontal="center"/>
    </xf>
    <xf numFmtId="193" fontId="2" fillId="0" borderId="0" xfId="0" applyNumberFormat="1" applyFont="1" applyFill="1" applyBorder="1" applyAlignment="1">
      <alignment horizontal="right"/>
    </xf>
    <xf numFmtId="181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justify" vertical="top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 wrapText="1"/>
    </xf>
    <xf numFmtId="0" fontId="9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" fontId="8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193" fontId="8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 horizontal="center"/>
    </xf>
    <xf numFmtId="181" fontId="10" fillId="0" borderId="0" xfId="0" applyNumberFormat="1" applyFont="1" applyFill="1" applyBorder="1" applyAlignment="1">
      <alignment/>
    </xf>
    <xf numFmtId="193" fontId="10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7" fontId="10" fillId="0" borderId="0" xfId="0" applyNumberFormat="1" applyFont="1" applyFill="1" applyBorder="1" applyAlignment="1">
      <alignment/>
    </xf>
    <xf numFmtId="0" fontId="3" fillId="45" borderId="0" xfId="0" applyFont="1" applyFill="1" applyAlignment="1">
      <alignment horizontal="justify" vertical="top" wrapText="1"/>
    </xf>
    <xf numFmtId="194" fontId="3" fillId="45" borderId="0" xfId="0" applyNumberFormat="1" applyFont="1" applyFill="1" applyBorder="1" applyAlignment="1">
      <alignment horizontal="center"/>
    </xf>
    <xf numFmtId="49" fontId="3" fillId="45" borderId="0" xfId="0" applyNumberFormat="1" applyFont="1" applyFill="1" applyAlignment="1">
      <alignment horizontal="center"/>
    </xf>
    <xf numFmtId="193" fontId="3" fillId="45" borderId="0" xfId="0" applyNumberFormat="1" applyFont="1" applyFill="1" applyAlignment="1">
      <alignment horizontal="right"/>
    </xf>
    <xf numFmtId="49" fontId="2" fillId="45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3" fillId="45" borderId="0" xfId="0" applyFont="1" applyFill="1" applyAlignment="1">
      <alignment horizontal="justify" wrapText="1"/>
    </xf>
    <xf numFmtId="194" fontId="3" fillId="45" borderId="0" xfId="0" applyNumberFormat="1" applyFont="1" applyFill="1" applyAlignment="1">
      <alignment horizontal="center"/>
    </xf>
    <xf numFmtId="4" fontId="3" fillId="45" borderId="0" xfId="0" applyNumberFormat="1" applyFont="1" applyFill="1" applyAlignment="1">
      <alignment horizontal="center"/>
    </xf>
    <xf numFmtId="192" fontId="2" fillId="0" borderId="0" xfId="0" applyNumberFormat="1" applyFont="1" applyFill="1" applyBorder="1" applyAlignment="1">
      <alignment horizontal="right"/>
    </xf>
    <xf numFmtId="192" fontId="3" fillId="45" borderId="0" xfId="0" applyNumberFormat="1" applyFont="1" applyFill="1" applyBorder="1" applyAlignment="1">
      <alignment horizontal="right"/>
    </xf>
    <xf numFmtId="0" fontId="8" fillId="0" borderId="0" xfId="0" applyFont="1" applyAlignment="1">
      <alignment wrapText="1"/>
    </xf>
    <xf numFmtId="0" fontId="2" fillId="45" borderId="0" xfId="0" applyFont="1" applyFill="1" applyAlignment="1">
      <alignment horizontal="justify" wrapText="1"/>
    </xf>
    <xf numFmtId="4" fontId="2" fillId="45" borderId="0" xfId="0" applyNumberFormat="1" applyFont="1" applyFill="1" applyAlignment="1">
      <alignment horizontal="center"/>
    </xf>
    <xf numFmtId="192" fontId="2" fillId="45" borderId="0" xfId="0" applyNumberFormat="1" applyFont="1" applyFill="1" applyBorder="1" applyAlignment="1">
      <alignment horizontal="right"/>
    </xf>
    <xf numFmtId="0" fontId="2" fillId="45" borderId="0" xfId="0" applyFont="1" applyFill="1" applyAlignment="1">
      <alignment horizontal="justify" wrapText="1"/>
    </xf>
    <xf numFmtId="187" fontId="3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9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 wrapText="1"/>
    </xf>
    <xf numFmtId="2" fontId="8" fillId="0" borderId="19" xfId="0" applyNumberFormat="1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 3" xfId="71"/>
    <cellStyle name="Followed Hyperlink" xfId="72"/>
    <cellStyle name="Плохой" xfId="73"/>
    <cellStyle name="Плохой 2" xfId="74"/>
    <cellStyle name="Пояснение" xfId="75"/>
    <cellStyle name="Пояснение 2" xfId="76"/>
    <cellStyle name="Примечание" xfId="77"/>
    <cellStyle name="Примечание 2" xfId="78"/>
    <cellStyle name="Percent" xfId="79"/>
    <cellStyle name="Связанная ячейка" xfId="80"/>
    <cellStyle name="Связанная ячейка 2" xfId="81"/>
    <cellStyle name="Текст предупреждения" xfId="82"/>
    <cellStyle name="Текст предупреждения 2" xfId="83"/>
    <cellStyle name="Comma" xfId="84"/>
    <cellStyle name="Comma [0]" xfId="85"/>
    <cellStyle name="Хороший" xfId="86"/>
    <cellStyle name="Хороший 2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tabSelected="1" view="pageBreakPreview" zoomScale="90" zoomScaleSheetLayoutView="90" zoomScalePageLayoutView="0" workbookViewId="0" topLeftCell="A1">
      <selection activeCell="F2" sqref="F2:H4"/>
    </sheetView>
  </sheetViews>
  <sheetFormatPr defaultColWidth="9.125" defaultRowHeight="14.25" customHeight="1"/>
  <cols>
    <col min="1" max="1" width="68.50390625" style="59" customWidth="1"/>
    <col min="2" max="2" width="17.125" style="59" customWidth="1"/>
    <col min="3" max="3" width="6.375" style="60" customWidth="1"/>
    <col min="4" max="4" width="6.00390625" style="60" customWidth="1"/>
    <col min="5" max="5" width="7.50390625" style="60" customWidth="1"/>
    <col min="6" max="6" width="20.125" style="60" customWidth="1"/>
    <col min="7" max="7" width="21.50390625" style="4" customWidth="1"/>
    <col min="8" max="8" width="17.625" style="8" customWidth="1"/>
    <col min="9" max="9" width="19.50390625" style="8" customWidth="1"/>
    <col min="10" max="10" width="24.50390625" style="8" customWidth="1"/>
    <col min="11" max="11" width="20.00390625" style="8" customWidth="1"/>
    <col min="12" max="14" width="8.625" style="8" customWidth="1"/>
    <col min="15" max="15" width="8.625" style="11" customWidth="1"/>
    <col min="16" max="16384" width="9.125" style="1" customWidth="1"/>
  </cols>
  <sheetData>
    <row r="1" spans="6:14" ht="16.5" customHeight="1">
      <c r="F1" s="96" t="s">
        <v>34</v>
      </c>
      <c r="G1" s="96"/>
      <c r="H1" s="96"/>
      <c r="K1" s="12"/>
      <c r="L1" s="12"/>
      <c r="M1" s="12"/>
      <c r="N1" s="12"/>
    </row>
    <row r="2" spans="6:14" ht="14.25" customHeight="1">
      <c r="F2" s="95" t="s">
        <v>68</v>
      </c>
      <c r="G2" s="95"/>
      <c r="H2" s="95"/>
      <c r="K2" s="12"/>
      <c r="L2" s="12"/>
      <c r="M2" s="12"/>
      <c r="N2" s="12"/>
    </row>
    <row r="3" spans="6:14" ht="14.25" customHeight="1">
      <c r="F3" s="95"/>
      <c r="G3" s="95"/>
      <c r="H3" s="95"/>
      <c r="K3" s="12"/>
      <c r="L3" s="12"/>
      <c r="M3" s="12"/>
      <c r="N3" s="12"/>
    </row>
    <row r="4" spans="6:14" ht="15.75" customHeight="1">
      <c r="F4" s="95"/>
      <c r="G4" s="95"/>
      <c r="H4" s="95"/>
      <c r="K4" s="12"/>
      <c r="L4" s="12"/>
      <c r="M4" s="12"/>
      <c r="N4" s="12"/>
    </row>
    <row r="5" spans="3:14" ht="14.25" customHeight="1" hidden="1">
      <c r="C5" s="61"/>
      <c r="D5" s="61"/>
      <c r="E5" s="61"/>
      <c r="F5" s="62"/>
      <c r="G5" s="63"/>
      <c r="H5" s="63"/>
      <c r="I5" s="6"/>
      <c r="J5" s="6"/>
      <c r="K5" s="6"/>
      <c r="L5" s="6"/>
      <c r="M5" s="6"/>
      <c r="N5" s="6"/>
    </row>
    <row r="6" spans="3:14" ht="14.25" customHeight="1">
      <c r="C6" s="61"/>
      <c r="D6" s="61"/>
      <c r="E6" s="61"/>
      <c r="F6" s="62"/>
      <c r="G6" s="63"/>
      <c r="H6" s="63"/>
      <c r="I6" s="6"/>
      <c r="J6" s="6"/>
      <c r="K6" s="6"/>
      <c r="L6" s="6"/>
      <c r="M6" s="6"/>
      <c r="N6" s="6"/>
    </row>
    <row r="7" spans="1:15" s="2" customFormat="1" ht="60" customHeight="1">
      <c r="A7" s="94" t="s">
        <v>35</v>
      </c>
      <c r="B7" s="94"/>
      <c r="C7" s="94"/>
      <c r="D7" s="94"/>
      <c r="E7" s="94"/>
      <c r="F7" s="94"/>
      <c r="G7" s="94"/>
      <c r="H7" s="94"/>
      <c r="I7" s="7"/>
      <c r="J7" s="7"/>
      <c r="K7" s="7"/>
      <c r="L7" s="7"/>
      <c r="M7" s="7"/>
      <c r="N7" s="7"/>
      <c r="O7" s="13"/>
    </row>
    <row r="8" spans="1:15" s="2" customFormat="1" ht="18" customHeight="1">
      <c r="A8" s="94"/>
      <c r="B8" s="94"/>
      <c r="C8" s="94"/>
      <c r="D8" s="94"/>
      <c r="E8" s="94"/>
      <c r="F8" s="94"/>
      <c r="G8" s="94"/>
      <c r="H8" s="94"/>
      <c r="I8" s="7"/>
      <c r="J8" s="7"/>
      <c r="K8" s="7"/>
      <c r="L8" s="7"/>
      <c r="M8" s="7"/>
      <c r="N8" s="7"/>
      <c r="O8" s="13"/>
    </row>
    <row r="9" spans="7:8" ht="14.25" customHeight="1">
      <c r="G9" s="64"/>
      <c r="H9" s="4" t="s">
        <v>2</v>
      </c>
    </row>
    <row r="10" spans="1:8" ht="14.25" customHeight="1">
      <c r="A10" s="99" t="s">
        <v>3</v>
      </c>
      <c r="B10" s="98" t="s">
        <v>6</v>
      </c>
      <c r="C10" s="98" t="s">
        <v>4</v>
      </c>
      <c r="D10" s="98" t="s">
        <v>5</v>
      </c>
      <c r="E10" s="98" t="s">
        <v>7</v>
      </c>
      <c r="F10" s="97" t="s">
        <v>21</v>
      </c>
      <c r="G10" s="97"/>
      <c r="H10" s="97"/>
    </row>
    <row r="11" spans="1:14" ht="21" customHeight="1">
      <c r="A11" s="99"/>
      <c r="B11" s="98"/>
      <c r="C11" s="98"/>
      <c r="D11" s="98"/>
      <c r="E11" s="98"/>
      <c r="F11" s="65">
        <v>2021</v>
      </c>
      <c r="G11" s="65">
        <v>2022</v>
      </c>
      <c r="H11" s="65">
        <v>2023</v>
      </c>
      <c r="I11" s="9"/>
      <c r="J11" s="9"/>
      <c r="K11" s="9"/>
      <c r="L11" s="9"/>
      <c r="M11" s="9"/>
      <c r="N11" s="9"/>
    </row>
    <row r="12" spans="1:15" s="3" customFormat="1" ht="52.5" customHeight="1">
      <c r="A12" s="42" t="s">
        <v>36</v>
      </c>
      <c r="B12" s="29">
        <v>100000000</v>
      </c>
      <c r="C12" s="24"/>
      <c r="D12" s="24"/>
      <c r="E12" s="24"/>
      <c r="F12" s="25">
        <f>F13+F38+F60+F69+F55</f>
        <v>21006.823819999998</v>
      </c>
      <c r="G12" s="25">
        <f>G13+G38+G60+G69+G55</f>
        <v>5084.14</v>
      </c>
      <c r="H12" s="25">
        <f>H13+H38+H60+H69+H55</f>
        <v>5102.52</v>
      </c>
      <c r="I12" s="9"/>
      <c r="J12" s="9"/>
      <c r="K12" s="9"/>
      <c r="L12" s="9"/>
      <c r="M12" s="9"/>
      <c r="N12" s="9"/>
      <c r="O12" s="14"/>
    </row>
    <row r="13" spans="1:15" s="3" customFormat="1" ht="54.75" customHeight="1">
      <c r="A13" s="43" t="s">
        <v>37</v>
      </c>
      <c r="B13" s="29">
        <v>100100000</v>
      </c>
      <c r="C13" s="24"/>
      <c r="D13" s="24"/>
      <c r="E13" s="24"/>
      <c r="F13" s="25">
        <f>F14+F18+F22+F26+F30+F34</f>
        <v>17268.52382</v>
      </c>
      <c r="G13" s="25">
        <f>G14+G18+G22+G26+G30+G34</f>
        <v>3062.14</v>
      </c>
      <c r="H13" s="25">
        <f>H14+H18+H22+H26+H30+H34</f>
        <v>3080.52</v>
      </c>
      <c r="I13" s="9"/>
      <c r="J13" s="9"/>
      <c r="K13" s="9"/>
      <c r="L13" s="9"/>
      <c r="M13" s="9"/>
      <c r="N13" s="9"/>
      <c r="O13" s="14"/>
    </row>
    <row r="14" spans="1:15" s="3" customFormat="1" ht="51" customHeight="1">
      <c r="A14" s="46" t="s">
        <v>38</v>
      </c>
      <c r="B14" s="47" t="s">
        <v>39</v>
      </c>
      <c r="C14" s="28"/>
      <c r="D14" s="28"/>
      <c r="E14" s="28"/>
      <c r="F14" s="27">
        <f aca="true" t="shared" si="0" ref="F14:H16">F15</f>
        <v>1067.95382</v>
      </c>
      <c r="G14" s="27">
        <f t="shared" si="0"/>
        <v>497.44</v>
      </c>
      <c r="H14" s="27">
        <f t="shared" si="0"/>
        <v>446.32</v>
      </c>
      <c r="I14" s="9"/>
      <c r="J14" s="9"/>
      <c r="K14" s="9"/>
      <c r="L14" s="9"/>
      <c r="M14" s="9"/>
      <c r="N14" s="9"/>
      <c r="O14" s="14"/>
    </row>
    <row r="15" spans="1:15" s="3" customFormat="1" ht="17.25" customHeight="1">
      <c r="A15" s="26" t="s">
        <v>16</v>
      </c>
      <c r="B15" s="44" t="s">
        <v>39</v>
      </c>
      <c r="C15" s="32" t="s">
        <v>13</v>
      </c>
      <c r="D15" s="32"/>
      <c r="E15" s="32"/>
      <c r="F15" s="33">
        <f t="shared" si="0"/>
        <v>1067.95382</v>
      </c>
      <c r="G15" s="33">
        <f t="shared" si="0"/>
        <v>497.44</v>
      </c>
      <c r="H15" s="33">
        <f t="shared" si="0"/>
        <v>446.32</v>
      </c>
      <c r="I15" s="9"/>
      <c r="J15" s="9"/>
      <c r="K15" s="9"/>
      <c r="L15" s="9"/>
      <c r="M15" s="9"/>
      <c r="N15" s="9"/>
      <c r="O15" s="14"/>
    </row>
    <row r="16" spans="1:15" s="3" customFormat="1" ht="19.5" customHeight="1">
      <c r="A16" s="45" t="s">
        <v>22</v>
      </c>
      <c r="B16" s="44" t="s">
        <v>39</v>
      </c>
      <c r="C16" s="32" t="s">
        <v>13</v>
      </c>
      <c r="D16" s="32" t="s">
        <v>12</v>
      </c>
      <c r="E16" s="32"/>
      <c r="F16" s="33">
        <f t="shared" si="0"/>
        <v>1067.95382</v>
      </c>
      <c r="G16" s="33">
        <f t="shared" si="0"/>
        <v>497.44</v>
      </c>
      <c r="H16" s="33">
        <f t="shared" si="0"/>
        <v>446.32</v>
      </c>
      <c r="I16" s="9"/>
      <c r="J16" s="9"/>
      <c r="K16" s="9"/>
      <c r="L16" s="9"/>
      <c r="M16" s="9"/>
      <c r="N16" s="9"/>
      <c r="O16" s="14"/>
    </row>
    <row r="17" spans="1:15" s="3" customFormat="1" ht="36" customHeight="1">
      <c r="A17" s="48" t="s">
        <v>25</v>
      </c>
      <c r="B17" s="44" t="s">
        <v>39</v>
      </c>
      <c r="C17" s="32" t="s">
        <v>13</v>
      </c>
      <c r="D17" s="32" t="s">
        <v>12</v>
      </c>
      <c r="E17" s="32" t="s">
        <v>23</v>
      </c>
      <c r="F17" s="23">
        <v>1067.95382</v>
      </c>
      <c r="G17" s="23">
        <v>497.44</v>
      </c>
      <c r="H17" s="23">
        <v>446.32</v>
      </c>
      <c r="I17" s="9"/>
      <c r="J17" s="9"/>
      <c r="K17" s="9"/>
      <c r="L17" s="9"/>
      <c r="M17" s="9"/>
      <c r="N17" s="9"/>
      <c r="O17" s="14"/>
    </row>
    <row r="18" spans="1:15" s="3" customFormat="1" ht="54.75" customHeight="1">
      <c r="A18" s="46" t="s">
        <v>41</v>
      </c>
      <c r="B18" s="47" t="s">
        <v>40</v>
      </c>
      <c r="C18" s="32"/>
      <c r="D18" s="32"/>
      <c r="E18" s="32"/>
      <c r="F18" s="27">
        <f aca="true" t="shared" si="1" ref="F18:H20">F19</f>
        <v>110</v>
      </c>
      <c r="G18" s="27">
        <f t="shared" si="1"/>
        <v>450.7</v>
      </c>
      <c r="H18" s="27">
        <f t="shared" si="1"/>
        <v>520.2</v>
      </c>
      <c r="I18" s="9"/>
      <c r="J18" s="9"/>
      <c r="K18" s="9"/>
      <c r="L18" s="9"/>
      <c r="M18" s="9"/>
      <c r="N18" s="9"/>
      <c r="O18" s="14"/>
    </row>
    <row r="19" spans="1:15" s="3" customFormat="1" ht="17.25" customHeight="1">
      <c r="A19" s="26" t="s">
        <v>16</v>
      </c>
      <c r="B19" s="44" t="s">
        <v>40</v>
      </c>
      <c r="C19" s="32" t="s">
        <v>13</v>
      </c>
      <c r="D19" s="32"/>
      <c r="E19" s="32"/>
      <c r="F19" s="33">
        <f t="shared" si="1"/>
        <v>110</v>
      </c>
      <c r="G19" s="33">
        <f t="shared" si="1"/>
        <v>450.7</v>
      </c>
      <c r="H19" s="33">
        <f t="shared" si="1"/>
        <v>520.2</v>
      </c>
      <c r="I19" s="9"/>
      <c r="J19" s="9"/>
      <c r="K19" s="9"/>
      <c r="L19" s="9"/>
      <c r="M19" s="9"/>
      <c r="N19" s="9"/>
      <c r="O19" s="14"/>
    </row>
    <row r="20" spans="1:15" s="3" customFormat="1" ht="17.25" customHeight="1">
      <c r="A20" s="45" t="s">
        <v>22</v>
      </c>
      <c r="B20" s="44" t="s">
        <v>40</v>
      </c>
      <c r="C20" s="32" t="s">
        <v>13</v>
      </c>
      <c r="D20" s="32" t="s">
        <v>12</v>
      </c>
      <c r="E20" s="32"/>
      <c r="F20" s="33">
        <f t="shared" si="1"/>
        <v>110</v>
      </c>
      <c r="G20" s="33">
        <f t="shared" si="1"/>
        <v>450.7</v>
      </c>
      <c r="H20" s="33">
        <f t="shared" si="1"/>
        <v>520.2</v>
      </c>
      <c r="I20" s="9"/>
      <c r="J20" s="9"/>
      <c r="K20" s="9"/>
      <c r="L20" s="9"/>
      <c r="M20" s="9"/>
      <c r="N20" s="9"/>
      <c r="O20" s="14"/>
    </row>
    <row r="21" spans="1:15" s="3" customFormat="1" ht="36.75" customHeight="1">
      <c r="A21" s="48" t="s">
        <v>25</v>
      </c>
      <c r="B21" s="44" t="s">
        <v>40</v>
      </c>
      <c r="C21" s="32" t="s">
        <v>13</v>
      </c>
      <c r="D21" s="32" t="s">
        <v>12</v>
      </c>
      <c r="E21" s="32" t="s">
        <v>23</v>
      </c>
      <c r="F21" s="23">
        <v>110</v>
      </c>
      <c r="G21" s="23">
        <f>450.7</f>
        <v>450.7</v>
      </c>
      <c r="H21" s="23">
        <f>520.2</f>
        <v>520.2</v>
      </c>
      <c r="I21" s="9"/>
      <c r="J21" s="9"/>
      <c r="K21" s="9"/>
      <c r="L21" s="9"/>
      <c r="M21" s="9"/>
      <c r="N21" s="9"/>
      <c r="O21" s="14"/>
    </row>
    <row r="22" spans="1:15" s="3" customFormat="1" ht="38.25" customHeight="1">
      <c r="A22" s="46" t="s">
        <v>29</v>
      </c>
      <c r="B22" s="47" t="s">
        <v>42</v>
      </c>
      <c r="C22" s="32"/>
      <c r="D22" s="32"/>
      <c r="E22" s="32"/>
      <c r="F22" s="27">
        <f aca="true" t="shared" si="2" ref="F22:H24">F23</f>
        <v>3012</v>
      </c>
      <c r="G22" s="27">
        <f t="shared" si="2"/>
        <v>2008</v>
      </c>
      <c r="H22" s="27">
        <f t="shared" si="2"/>
        <v>2008</v>
      </c>
      <c r="I22" s="9"/>
      <c r="J22" s="9"/>
      <c r="K22" s="9"/>
      <c r="L22" s="9"/>
      <c r="M22" s="9"/>
      <c r="N22" s="9"/>
      <c r="O22" s="14"/>
    </row>
    <row r="23" spans="1:15" s="3" customFormat="1" ht="17.25" customHeight="1">
      <c r="A23" s="26" t="s">
        <v>16</v>
      </c>
      <c r="B23" s="44" t="s">
        <v>42</v>
      </c>
      <c r="C23" s="32" t="s">
        <v>13</v>
      </c>
      <c r="D23" s="32"/>
      <c r="E23" s="32"/>
      <c r="F23" s="23">
        <f t="shared" si="2"/>
        <v>3012</v>
      </c>
      <c r="G23" s="23">
        <f t="shared" si="2"/>
        <v>2008</v>
      </c>
      <c r="H23" s="23">
        <f t="shared" si="2"/>
        <v>2008</v>
      </c>
      <c r="I23" s="9"/>
      <c r="J23" s="9"/>
      <c r="K23" s="9"/>
      <c r="L23" s="9"/>
      <c r="M23" s="9"/>
      <c r="N23" s="9"/>
      <c r="O23" s="14"/>
    </row>
    <row r="24" spans="1:15" s="3" customFormat="1" ht="18" customHeight="1">
      <c r="A24" s="45" t="s">
        <v>22</v>
      </c>
      <c r="B24" s="44" t="s">
        <v>42</v>
      </c>
      <c r="C24" s="32" t="s">
        <v>13</v>
      </c>
      <c r="D24" s="32" t="s">
        <v>12</v>
      </c>
      <c r="E24" s="32"/>
      <c r="F24" s="23">
        <f t="shared" si="2"/>
        <v>3012</v>
      </c>
      <c r="G24" s="23">
        <f t="shared" si="2"/>
        <v>2008</v>
      </c>
      <c r="H24" s="23">
        <f t="shared" si="2"/>
        <v>2008</v>
      </c>
      <c r="I24" s="9"/>
      <c r="J24" s="9"/>
      <c r="K24" s="9"/>
      <c r="L24" s="9"/>
      <c r="M24" s="9"/>
      <c r="N24" s="9"/>
      <c r="O24" s="14"/>
    </row>
    <row r="25" spans="1:15" s="3" customFormat="1" ht="38.25" customHeight="1">
      <c r="A25" s="48" t="s">
        <v>25</v>
      </c>
      <c r="B25" s="44" t="s">
        <v>42</v>
      </c>
      <c r="C25" s="32" t="s">
        <v>13</v>
      </c>
      <c r="D25" s="32" t="s">
        <v>12</v>
      </c>
      <c r="E25" s="32" t="s">
        <v>23</v>
      </c>
      <c r="F25" s="33">
        <f>3012</f>
        <v>3012</v>
      </c>
      <c r="G25" s="33">
        <f>2008</f>
        <v>2008</v>
      </c>
      <c r="H25" s="33">
        <f>2008</f>
        <v>2008</v>
      </c>
      <c r="I25" s="9"/>
      <c r="J25" s="9"/>
      <c r="K25" s="9"/>
      <c r="L25" s="9"/>
      <c r="M25" s="9"/>
      <c r="N25" s="9"/>
      <c r="O25" s="14"/>
    </row>
    <row r="26" spans="1:15" s="3" customFormat="1" ht="86.25" customHeight="1">
      <c r="A26" s="77" t="s">
        <v>67</v>
      </c>
      <c r="B26" s="78" t="s">
        <v>58</v>
      </c>
      <c r="C26" s="79"/>
      <c r="D26" s="79"/>
      <c r="E26" s="79"/>
      <c r="F26" s="80">
        <f aca="true" t="shared" si="3" ref="F26:H28">F27</f>
        <v>603.57</v>
      </c>
      <c r="G26" s="80">
        <f t="shared" si="3"/>
        <v>106</v>
      </c>
      <c r="H26" s="80">
        <f t="shared" si="3"/>
        <v>106</v>
      </c>
      <c r="I26" s="9"/>
      <c r="J26" s="9"/>
      <c r="K26" s="9"/>
      <c r="L26" s="9"/>
      <c r="M26" s="9"/>
      <c r="N26" s="9"/>
      <c r="O26" s="14"/>
    </row>
    <row r="27" spans="1:15" s="3" customFormat="1" ht="21.75" customHeight="1">
      <c r="A27" s="26" t="s">
        <v>16</v>
      </c>
      <c r="B27" s="47" t="s">
        <v>58</v>
      </c>
      <c r="C27" s="32" t="s">
        <v>13</v>
      </c>
      <c r="D27" s="32"/>
      <c r="E27" s="32"/>
      <c r="F27" s="33">
        <f t="shared" si="3"/>
        <v>603.57</v>
      </c>
      <c r="G27" s="33">
        <f t="shared" si="3"/>
        <v>106</v>
      </c>
      <c r="H27" s="33">
        <f t="shared" si="3"/>
        <v>106</v>
      </c>
      <c r="I27" s="9"/>
      <c r="J27" s="9"/>
      <c r="K27" s="9"/>
      <c r="L27" s="9"/>
      <c r="M27" s="9"/>
      <c r="N27" s="9"/>
      <c r="O27" s="14"/>
    </row>
    <row r="28" spans="1:15" s="3" customFormat="1" ht="26.25" customHeight="1">
      <c r="A28" s="45" t="s">
        <v>22</v>
      </c>
      <c r="B28" s="47" t="s">
        <v>58</v>
      </c>
      <c r="C28" s="32" t="s">
        <v>13</v>
      </c>
      <c r="D28" s="32" t="s">
        <v>12</v>
      </c>
      <c r="E28" s="32"/>
      <c r="F28" s="33">
        <f t="shared" si="3"/>
        <v>603.57</v>
      </c>
      <c r="G28" s="33">
        <f t="shared" si="3"/>
        <v>106</v>
      </c>
      <c r="H28" s="33">
        <f t="shared" si="3"/>
        <v>106</v>
      </c>
      <c r="I28" s="9"/>
      <c r="J28" s="9"/>
      <c r="K28" s="9"/>
      <c r="L28" s="9"/>
      <c r="M28" s="9"/>
      <c r="N28" s="9"/>
      <c r="O28" s="14"/>
    </row>
    <row r="29" spans="1:15" s="3" customFormat="1" ht="41.25" customHeight="1">
      <c r="A29" s="48" t="s">
        <v>25</v>
      </c>
      <c r="B29" s="47" t="s">
        <v>58</v>
      </c>
      <c r="C29" s="32" t="s">
        <v>13</v>
      </c>
      <c r="D29" s="32" t="s">
        <v>12</v>
      </c>
      <c r="E29" s="32" t="s">
        <v>23</v>
      </c>
      <c r="F29" s="33">
        <v>603.57</v>
      </c>
      <c r="G29" s="33">
        <v>106</v>
      </c>
      <c r="H29" s="33">
        <v>106</v>
      </c>
      <c r="I29" s="9"/>
      <c r="J29" s="9"/>
      <c r="K29" s="9"/>
      <c r="L29" s="9"/>
      <c r="M29" s="9"/>
      <c r="N29" s="9"/>
      <c r="O29" s="14"/>
    </row>
    <row r="30" spans="1:15" s="3" customFormat="1" ht="104.25" customHeight="1">
      <c r="A30" s="77" t="s">
        <v>44</v>
      </c>
      <c r="B30" s="78" t="s">
        <v>43</v>
      </c>
      <c r="C30" s="81"/>
      <c r="D30" s="81"/>
      <c r="E30" s="81"/>
      <c r="F30" s="80">
        <f aca="true" t="shared" si="4" ref="F30:H32">F31</f>
        <v>12350</v>
      </c>
      <c r="G30" s="80">
        <f t="shared" si="4"/>
        <v>0</v>
      </c>
      <c r="H30" s="80">
        <f t="shared" si="4"/>
        <v>0</v>
      </c>
      <c r="I30" s="9"/>
      <c r="J30" s="9"/>
      <c r="K30" s="9"/>
      <c r="L30" s="9"/>
      <c r="M30" s="9"/>
      <c r="N30" s="9"/>
      <c r="O30" s="14"/>
    </row>
    <row r="31" spans="1:15" s="3" customFormat="1" ht="17.25" customHeight="1">
      <c r="A31" s="26" t="s">
        <v>16</v>
      </c>
      <c r="B31" s="44" t="s">
        <v>43</v>
      </c>
      <c r="C31" s="32" t="s">
        <v>13</v>
      </c>
      <c r="D31" s="32"/>
      <c r="E31" s="32"/>
      <c r="F31" s="23">
        <f t="shared" si="4"/>
        <v>12350</v>
      </c>
      <c r="G31" s="23">
        <f t="shared" si="4"/>
        <v>0</v>
      </c>
      <c r="H31" s="23">
        <f t="shared" si="4"/>
        <v>0</v>
      </c>
      <c r="I31" s="9"/>
      <c r="J31" s="9"/>
      <c r="K31" s="9"/>
      <c r="L31" s="9"/>
      <c r="M31" s="9"/>
      <c r="N31" s="9"/>
      <c r="O31" s="14"/>
    </row>
    <row r="32" spans="1:15" s="3" customFormat="1" ht="20.25" customHeight="1">
      <c r="A32" s="45" t="s">
        <v>22</v>
      </c>
      <c r="B32" s="44" t="s">
        <v>43</v>
      </c>
      <c r="C32" s="32" t="s">
        <v>13</v>
      </c>
      <c r="D32" s="32" t="s">
        <v>12</v>
      </c>
      <c r="E32" s="32"/>
      <c r="F32" s="23">
        <f>F33</f>
        <v>12350</v>
      </c>
      <c r="G32" s="23">
        <f t="shared" si="4"/>
        <v>0</v>
      </c>
      <c r="H32" s="23">
        <f t="shared" si="4"/>
        <v>0</v>
      </c>
      <c r="I32" s="9"/>
      <c r="J32" s="9"/>
      <c r="K32" s="9"/>
      <c r="L32" s="9"/>
      <c r="M32" s="9"/>
      <c r="N32" s="9"/>
      <c r="O32" s="14"/>
    </row>
    <row r="33" spans="1:15" s="3" customFormat="1" ht="19.5" customHeight="1">
      <c r="A33" s="49" t="s">
        <v>45</v>
      </c>
      <c r="B33" s="44" t="s">
        <v>43</v>
      </c>
      <c r="C33" s="32" t="s">
        <v>13</v>
      </c>
      <c r="D33" s="32" t="s">
        <v>12</v>
      </c>
      <c r="E33" s="32" t="s">
        <v>46</v>
      </c>
      <c r="F33" s="33">
        <v>12350</v>
      </c>
      <c r="G33" s="33">
        <v>0</v>
      </c>
      <c r="H33" s="33">
        <v>0</v>
      </c>
      <c r="I33" s="9"/>
      <c r="J33" s="9"/>
      <c r="K33" s="9"/>
      <c r="L33" s="9"/>
      <c r="M33" s="9"/>
      <c r="N33" s="9"/>
      <c r="O33" s="14"/>
    </row>
    <row r="34" spans="1:15" s="3" customFormat="1" ht="104.25" customHeight="1">
      <c r="A34" s="88" t="s">
        <v>66</v>
      </c>
      <c r="B34" s="78" t="s">
        <v>59</v>
      </c>
      <c r="C34" s="79" t="s">
        <v>13</v>
      </c>
      <c r="D34" s="79"/>
      <c r="E34" s="79"/>
      <c r="F34" s="80">
        <f aca="true" t="shared" si="5" ref="F34:H36">F35</f>
        <v>125</v>
      </c>
      <c r="G34" s="80">
        <f t="shared" si="5"/>
        <v>0</v>
      </c>
      <c r="H34" s="80">
        <f t="shared" si="5"/>
        <v>0</v>
      </c>
      <c r="I34" s="9"/>
      <c r="J34" s="9"/>
      <c r="K34" s="9"/>
      <c r="L34" s="9"/>
      <c r="M34" s="9"/>
      <c r="N34" s="9"/>
      <c r="O34" s="14"/>
    </row>
    <row r="35" spans="1:15" s="3" customFormat="1" ht="20.25" customHeight="1">
      <c r="A35" s="26" t="s">
        <v>16</v>
      </c>
      <c r="B35" s="44" t="s">
        <v>47</v>
      </c>
      <c r="C35" s="32" t="s">
        <v>13</v>
      </c>
      <c r="D35" s="32"/>
      <c r="E35" s="32"/>
      <c r="F35" s="23">
        <f t="shared" si="5"/>
        <v>125</v>
      </c>
      <c r="G35" s="23">
        <f t="shared" si="5"/>
        <v>0</v>
      </c>
      <c r="H35" s="23">
        <f t="shared" si="5"/>
        <v>0</v>
      </c>
      <c r="I35" s="9"/>
      <c r="J35" s="9"/>
      <c r="K35" s="9"/>
      <c r="L35" s="9"/>
      <c r="M35" s="9"/>
      <c r="N35" s="9"/>
      <c r="O35" s="14"/>
    </row>
    <row r="36" spans="1:15" s="3" customFormat="1" ht="20.25" customHeight="1">
      <c r="A36" s="45" t="s">
        <v>22</v>
      </c>
      <c r="B36" s="44" t="s">
        <v>47</v>
      </c>
      <c r="C36" s="32" t="s">
        <v>13</v>
      </c>
      <c r="D36" s="32" t="s">
        <v>12</v>
      </c>
      <c r="E36" s="32"/>
      <c r="F36" s="23">
        <f>F37</f>
        <v>125</v>
      </c>
      <c r="G36" s="23">
        <f t="shared" si="5"/>
        <v>0</v>
      </c>
      <c r="H36" s="23">
        <f t="shared" si="5"/>
        <v>0</v>
      </c>
      <c r="I36" s="9"/>
      <c r="J36" s="9"/>
      <c r="K36" s="9"/>
      <c r="L36" s="9"/>
      <c r="M36" s="9"/>
      <c r="N36" s="9"/>
      <c r="O36" s="14"/>
    </row>
    <row r="37" spans="1:15" s="3" customFormat="1" ht="18.75" customHeight="1">
      <c r="A37" s="49" t="s">
        <v>45</v>
      </c>
      <c r="B37" s="44" t="s">
        <v>47</v>
      </c>
      <c r="C37" s="32" t="s">
        <v>13</v>
      </c>
      <c r="D37" s="32" t="s">
        <v>12</v>
      </c>
      <c r="E37" s="32" t="s">
        <v>46</v>
      </c>
      <c r="F37" s="23">
        <v>125</v>
      </c>
      <c r="G37" s="23">
        <v>0</v>
      </c>
      <c r="H37" s="23">
        <v>0</v>
      </c>
      <c r="I37" s="9"/>
      <c r="J37" s="9"/>
      <c r="K37" s="9"/>
      <c r="L37" s="9"/>
      <c r="M37" s="9"/>
      <c r="N37" s="9"/>
      <c r="O37" s="14"/>
    </row>
    <row r="38" spans="1:15" s="3" customFormat="1" ht="91.5" customHeight="1">
      <c r="A38" s="51" t="s">
        <v>48</v>
      </c>
      <c r="B38" s="52">
        <v>100200000</v>
      </c>
      <c r="C38" s="32"/>
      <c r="D38" s="32"/>
      <c r="E38" s="32"/>
      <c r="F38" s="27">
        <f>F39+F43+F47+F51</f>
        <v>3644.9999999999995</v>
      </c>
      <c r="G38" s="27">
        <f>G39+G43+G47+G51</f>
        <v>1822.7</v>
      </c>
      <c r="H38" s="27">
        <f>H39+H43+H47+H51</f>
        <v>1948.7</v>
      </c>
      <c r="I38" s="9"/>
      <c r="J38" s="9"/>
      <c r="K38" s="9"/>
      <c r="L38" s="9"/>
      <c r="M38" s="9"/>
      <c r="N38" s="9"/>
      <c r="O38" s="14"/>
    </row>
    <row r="39" spans="1:15" s="3" customFormat="1" ht="36" customHeight="1">
      <c r="A39" s="42" t="s">
        <v>33</v>
      </c>
      <c r="B39" s="29">
        <v>100225190</v>
      </c>
      <c r="C39" s="32"/>
      <c r="D39" s="32"/>
      <c r="E39" s="32"/>
      <c r="F39" s="23">
        <f aca="true" t="shared" si="6" ref="F39:H41">F40</f>
        <v>2257.7</v>
      </c>
      <c r="G39" s="23">
        <f t="shared" si="6"/>
        <v>589.3</v>
      </c>
      <c r="H39" s="23">
        <f t="shared" si="6"/>
        <v>589.3</v>
      </c>
      <c r="I39" s="9"/>
      <c r="J39" s="9"/>
      <c r="K39" s="9"/>
      <c r="L39" s="9"/>
      <c r="M39" s="9"/>
      <c r="N39" s="9"/>
      <c r="O39" s="14"/>
    </row>
    <row r="40" spans="1:15" s="3" customFormat="1" ht="20.25" customHeight="1">
      <c r="A40" s="30" t="s">
        <v>17</v>
      </c>
      <c r="B40" s="34">
        <v>100225190</v>
      </c>
      <c r="C40" s="32" t="s">
        <v>10</v>
      </c>
      <c r="D40" s="32"/>
      <c r="E40" s="32"/>
      <c r="F40" s="23">
        <f t="shared" si="6"/>
        <v>2257.7</v>
      </c>
      <c r="G40" s="23">
        <f t="shared" si="6"/>
        <v>589.3</v>
      </c>
      <c r="H40" s="23">
        <f t="shared" si="6"/>
        <v>589.3</v>
      </c>
      <c r="I40" s="9"/>
      <c r="J40" s="9"/>
      <c r="K40" s="9"/>
      <c r="L40" s="9"/>
      <c r="M40" s="9"/>
      <c r="N40" s="9"/>
      <c r="O40" s="14"/>
    </row>
    <row r="41" spans="1:15" s="3" customFormat="1" ht="18" customHeight="1">
      <c r="A41" s="30" t="s">
        <v>30</v>
      </c>
      <c r="B41" s="34">
        <v>100225190</v>
      </c>
      <c r="C41" s="32" t="s">
        <v>10</v>
      </c>
      <c r="D41" s="32" t="s">
        <v>9</v>
      </c>
      <c r="E41" s="32"/>
      <c r="F41" s="23">
        <f t="shared" si="6"/>
        <v>2257.7</v>
      </c>
      <c r="G41" s="23">
        <f t="shared" si="6"/>
        <v>589.3</v>
      </c>
      <c r="H41" s="23">
        <f t="shared" si="6"/>
        <v>589.3</v>
      </c>
      <c r="I41" s="9"/>
      <c r="J41" s="9"/>
      <c r="K41" s="9"/>
      <c r="L41" s="9"/>
      <c r="M41" s="9"/>
      <c r="N41" s="9"/>
      <c r="O41" s="14"/>
    </row>
    <row r="42" spans="1:15" s="3" customFormat="1" ht="35.25" customHeight="1">
      <c r="A42" s="26" t="s">
        <v>25</v>
      </c>
      <c r="B42" s="34">
        <v>100225190</v>
      </c>
      <c r="C42" s="32" t="s">
        <v>10</v>
      </c>
      <c r="D42" s="32" t="s">
        <v>9</v>
      </c>
      <c r="E42" s="32" t="s">
        <v>23</v>
      </c>
      <c r="F42" s="33">
        <f>2257.7</f>
        <v>2257.7</v>
      </c>
      <c r="G42" s="40">
        <f>589.3</f>
        <v>589.3</v>
      </c>
      <c r="H42" s="40">
        <f>589.3</f>
        <v>589.3</v>
      </c>
      <c r="I42" s="9"/>
      <c r="J42" s="9"/>
      <c r="K42" s="9"/>
      <c r="L42" s="9"/>
      <c r="M42" s="9"/>
      <c r="N42" s="9"/>
      <c r="O42" s="14"/>
    </row>
    <row r="43" spans="1:15" s="3" customFormat="1" ht="18.75" customHeight="1">
      <c r="A43" s="42" t="s">
        <v>31</v>
      </c>
      <c r="B43" s="29">
        <v>100225210</v>
      </c>
      <c r="C43" s="32"/>
      <c r="D43" s="32"/>
      <c r="E43" s="32"/>
      <c r="F43" s="27">
        <f aca="true" t="shared" si="7" ref="F43:H45">F44</f>
        <v>72.2</v>
      </c>
      <c r="G43" s="27">
        <f t="shared" si="7"/>
        <v>72.2</v>
      </c>
      <c r="H43" s="27">
        <f t="shared" si="7"/>
        <v>72.2</v>
      </c>
      <c r="I43" s="9"/>
      <c r="J43" s="9"/>
      <c r="K43" s="9"/>
      <c r="L43" s="9"/>
      <c r="M43" s="9"/>
      <c r="N43" s="9"/>
      <c r="O43" s="14"/>
    </row>
    <row r="44" spans="1:15" s="3" customFormat="1" ht="17.25" customHeight="1">
      <c r="A44" s="30" t="s">
        <v>17</v>
      </c>
      <c r="B44" s="34">
        <v>100225210</v>
      </c>
      <c r="C44" s="32" t="s">
        <v>10</v>
      </c>
      <c r="D44" s="32"/>
      <c r="E44" s="32"/>
      <c r="F44" s="23">
        <f t="shared" si="7"/>
        <v>72.2</v>
      </c>
      <c r="G44" s="23">
        <f t="shared" si="7"/>
        <v>72.2</v>
      </c>
      <c r="H44" s="23">
        <f t="shared" si="7"/>
        <v>72.2</v>
      </c>
      <c r="I44" s="9"/>
      <c r="J44" s="9"/>
      <c r="K44" s="9"/>
      <c r="L44" s="9"/>
      <c r="M44" s="9"/>
      <c r="N44" s="9"/>
      <c r="O44" s="14"/>
    </row>
    <row r="45" spans="1:15" s="3" customFormat="1" ht="18" customHeight="1">
      <c r="A45" s="30" t="s">
        <v>30</v>
      </c>
      <c r="B45" s="34">
        <v>100225210</v>
      </c>
      <c r="C45" s="32" t="s">
        <v>10</v>
      </c>
      <c r="D45" s="32" t="s">
        <v>9</v>
      </c>
      <c r="E45" s="32"/>
      <c r="F45" s="23">
        <f t="shared" si="7"/>
        <v>72.2</v>
      </c>
      <c r="G45" s="23">
        <f t="shared" si="7"/>
        <v>72.2</v>
      </c>
      <c r="H45" s="23">
        <f t="shared" si="7"/>
        <v>72.2</v>
      </c>
      <c r="I45" s="9"/>
      <c r="J45" s="9"/>
      <c r="K45" s="9"/>
      <c r="L45" s="9"/>
      <c r="M45" s="9"/>
      <c r="N45" s="9"/>
      <c r="O45" s="14"/>
    </row>
    <row r="46" spans="1:15" s="3" customFormat="1" ht="35.25" customHeight="1">
      <c r="A46" s="26" t="s">
        <v>25</v>
      </c>
      <c r="B46" s="34">
        <v>100225210</v>
      </c>
      <c r="C46" s="32" t="s">
        <v>10</v>
      </c>
      <c r="D46" s="32" t="s">
        <v>9</v>
      </c>
      <c r="E46" s="32" t="s">
        <v>23</v>
      </c>
      <c r="F46" s="23">
        <v>72.2</v>
      </c>
      <c r="G46" s="23">
        <f>72.2</f>
        <v>72.2</v>
      </c>
      <c r="H46" s="23">
        <f>72.2</f>
        <v>72.2</v>
      </c>
      <c r="I46" s="9"/>
      <c r="J46" s="9"/>
      <c r="K46" s="9"/>
      <c r="L46" s="9"/>
      <c r="M46" s="9"/>
      <c r="N46" s="9"/>
      <c r="O46" s="14"/>
    </row>
    <row r="47" spans="1:15" s="3" customFormat="1" ht="36" customHeight="1">
      <c r="A47" s="46" t="s">
        <v>49</v>
      </c>
      <c r="B47" s="29">
        <v>100225220</v>
      </c>
      <c r="C47" s="32"/>
      <c r="D47" s="32"/>
      <c r="E47" s="32"/>
      <c r="F47" s="27">
        <f aca="true" t="shared" si="8" ref="F47:H49">F48</f>
        <v>132</v>
      </c>
      <c r="G47" s="27">
        <f t="shared" si="8"/>
        <v>132</v>
      </c>
      <c r="H47" s="27">
        <f t="shared" si="8"/>
        <v>132</v>
      </c>
      <c r="I47" s="9"/>
      <c r="J47" s="9"/>
      <c r="K47" s="9"/>
      <c r="L47" s="9"/>
      <c r="M47" s="9"/>
      <c r="N47" s="9"/>
      <c r="O47" s="14"/>
    </row>
    <row r="48" spans="1:15" s="3" customFormat="1" ht="17.25" customHeight="1">
      <c r="A48" s="30" t="s">
        <v>17</v>
      </c>
      <c r="B48" s="34">
        <v>100225220</v>
      </c>
      <c r="C48" s="32" t="s">
        <v>10</v>
      </c>
      <c r="D48" s="32"/>
      <c r="E48" s="32"/>
      <c r="F48" s="23">
        <f t="shared" si="8"/>
        <v>132</v>
      </c>
      <c r="G48" s="23">
        <f t="shared" si="8"/>
        <v>132</v>
      </c>
      <c r="H48" s="23">
        <f t="shared" si="8"/>
        <v>132</v>
      </c>
      <c r="I48" s="9"/>
      <c r="J48" s="9"/>
      <c r="K48" s="9"/>
      <c r="L48" s="9"/>
      <c r="M48" s="9"/>
      <c r="N48" s="9"/>
      <c r="O48" s="14"/>
    </row>
    <row r="49" spans="1:15" s="3" customFormat="1" ht="17.25" customHeight="1">
      <c r="A49" s="30" t="s">
        <v>30</v>
      </c>
      <c r="B49" s="34">
        <v>100225220</v>
      </c>
      <c r="C49" s="32" t="s">
        <v>10</v>
      </c>
      <c r="D49" s="32" t="s">
        <v>9</v>
      </c>
      <c r="E49" s="32"/>
      <c r="F49" s="23">
        <f t="shared" si="8"/>
        <v>132</v>
      </c>
      <c r="G49" s="23">
        <f t="shared" si="8"/>
        <v>132</v>
      </c>
      <c r="H49" s="23">
        <f t="shared" si="8"/>
        <v>132</v>
      </c>
      <c r="I49" s="9"/>
      <c r="J49" s="9"/>
      <c r="K49" s="9"/>
      <c r="L49" s="9"/>
      <c r="M49" s="9"/>
      <c r="N49" s="9"/>
      <c r="O49" s="14"/>
    </row>
    <row r="50" spans="1:15" s="3" customFormat="1" ht="38.25" customHeight="1">
      <c r="A50" s="26" t="s">
        <v>25</v>
      </c>
      <c r="B50" s="34">
        <v>100225220</v>
      </c>
      <c r="C50" s="32" t="s">
        <v>10</v>
      </c>
      <c r="D50" s="32" t="s">
        <v>9</v>
      </c>
      <c r="E50" s="32" t="s">
        <v>23</v>
      </c>
      <c r="F50" s="23">
        <f>132</f>
        <v>132</v>
      </c>
      <c r="G50" s="23">
        <f>132</f>
        <v>132</v>
      </c>
      <c r="H50" s="23">
        <f>132</f>
        <v>132</v>
      </c>
      <c r="I50" s="9"/>
      <c r="J50" s="9"/>
      <c r="K50" s="9"/>
      <c r="L50" s="9"/>
      <c r="M50" s="9"/>
      <c r="N50" s="9"/>
      <c r="O50" s="14"/>
    </row>
    <row r="51" spans="1:15" s="3" customFormat="1" ht="19.5" customHeight="1">
      <c r="A51" s="42" t="s">
        <v>32</v>
      </c>
      <c r="B51" s="29">
        <v>100225230</v>
      </c>
      <c r="C51" s="32"/>
      <c r="D51" s="32"/>
      <c r="E51" s="32"/>
      <c r="F51" s="27">
        <f aca="true" t="shared" si="9" ref="F51:H53">F52</f>
        <v>1183.1</v>
      </c>
      <c r="G51" s="27">
        <f t="shared" si="9"/>
        <v>1029.2</v>
      </c>
      <c r="H51" s="27">
        <f t="shared" si="9"/>
        <v>1155.2</v>
      </c>
      <c r="I51" s="9"/>
      <c r="J51" s="9"/>
      <c r="K51" s="9"/>
      <c r="L51" s="9"/>
      <c r="M51" s="9"/>
      <c r="N51" s="9"/>
      <c r="O51" s="14"/>
    </row>
    <row r="52" spans="1:15" s="3" customFormat="1" ht="22.5" customHeight="1">
      <c r="A52" s="30" t="s">
        <v>17</v>
      </c>
      <c r="B52" s="34">
        <v>100225230</v>
      </c>
      <c r="C52" s="32" t="s">
        <v>10</v>
      </c>
      <c r="D52" s="32"/>
      <c r="E52" s="32"/>
      <c r="F52" s="23">
        <f t="shared" si="9"/>
        <v>1183.1</v>
      </c>
      <c r="G52" s="23">
        <f t="shared" si="9"/>
        <v>1029.2</v>
      </c>
      <c r="H52" s="23">
        <f t="shared" si="9"/>
        <v>1155.2</v>
      </c>
      <c r="I52" s="9"/>
      <c r="J52" s="9"/>
      <c r="K52" s="9"/>
      <c r="L52" s="9"/>
      <c r="M52" s="9"/>
      <c r="N52" s="9"/>
      <c r="O52" s="14"/>
    </row>
    <row r="53" spans="1:15" s="3" customFormat="1" ht="20.25" customHeight="1">
      <c r="A53" s="30" t="s">
        <v>30</v>
      </c>
      <c r="B53" s="34">
        <v>100225230</v>
      </c>
      <c r="C53" s="32" t="s">
        <v>10</v>
      </c>
      <c r="D53" s="32" t="s">
        <v>9</v>
      </c>
      <c r="E53" s="32"/>
      <c r="F53" s="23">
        <f t="shared" si="9"/>
        <v>1183.1</v>
      </c>
      <c r="G53" s="23">
        <f t="shared" si="9"/>
        <v>1029.2</v>
      </c>
      <c r="H53" s="23">
        <f t="shared" si="9"/>
        <v>1155.2</v>
      </c>
      <c r="I53" s="9"/>
      <c r="J53" s="9"/>
      <c r="K53" s="9"/>
      <c r="L53" s="9"/>
      <c r="M53" s="9"/>
      <c r="N53" s="9"/>
      <c r="O53" s="14"/>
    </row>
    <row r="54" spans="1:15" s="3" customFormat="1" ht="34.5" customHeight="1">
      <c r="A54" s="26" t="s">
        <v>25</v>
      </c>
      <c r="B54" s="34">
        <v>100225230</v>
      </c>
      <c r="C54" s="32" t="s">
        <v>10</v>
      </c>
      <c r="D54" s="32" t="s">
        <v>9</v>
      </c>
      <c r="E54" s="32" t="s">
        <v>23</v>
      </c>
      <c r="F54" s="23">
        <v>1183.1</v>
      </c>
      <c r="G54" s="23">
        <v>1029.2</v>
      </c>
      <c r="H54" s="23">
        <f>1155.2</f>
        <v>1155.2</v>
      </c>
      <c r="I54" s="9"/>
      <c r="J54" s="9"/>
      <c r="K54" s="9"/>
      <c r="L54" s="9"/>
      <c r="M54" s="9"/>
      <c r="N54" s="9"/>
      <c r="O54" s="14"/>
    </row>
    <row r="55" spans="1:15" s="3" customFormat="1" ht="85.5" customHeight="1">
      <c r="A55" s="54" t="s">
        <v>51</v>
      </c>
      <c r="B55" s="53" t="s">
        <v>50</v>
      </c>
      <c r="C55" s="32"/>
      <c r="D55" s="32"/>
      <c r="E55" s="32"/>
      <c r="F55" s="27">
        <f>F56</f>
        <v>13.2</v>
      </c>
      <c r="G55" s="27">
        <f>G56</f>
        <v>13.2</v>
      </c>
      <c r="H55" s="27">
        <f>H56</f>
        <v>13.2</v>
      </c>
      <c r="I55" s="9"/>
      <c r="J55" s="9"/>
      <c r="K55" s="9"/>
      <c r="L55" s="9"/>
      <c r="M55" s="9"/>
      <c r="N55" s="9"/>
      <c r="O55" s="14"/>
    </row>
    <row r="56" spans="1:15" s="3" customFormat="1" ht="19.5" customHeight="1">
      <c r="A56" s="46" t="s">
        <v>24</v>
      </c>
      <c r="B56" s="53" t="s">
        <v>52</v>
      </c>
      <c r="C56" s="32"/>
      <c r="D56" s="32"/>
      <c r="E56" s="32"/>
      <c r="F56" s="27">
        <f aca="true" t="shared" si="10" ref="F56:H58">F57</f>
        <v>13.2</v>
      </c>
      <c r="G56" s="27">
        <f t="shared" si="10"/>
        <v>13.2</v>
      </c>
      <c r="H56" s="27">
        <f t="shared" si="10"/>
        <v>13.2</v>
      </c>
      <c r="I56" s="9"/>
      <c r="J56" s="9"/>
      <c r="K56" s="9"/>
      <c r="L56" s="9"/>
      <c r="M56" s="9"/>
      <c r="N56" s="9"/>
      <c r="O56" s="14"/>
    </row>
    <row r="57" spans="1:15" s="3" customFormat="1" ht="20.25" customHeight="1">
      <c r="A57" s="50" t="s">
        <v>20</v>
      </c>
      <c r="B57" s="55" t="s">
        <v>52</v>
      </c>
      <c r="C57" s="32" t="s">
        <v>15</v>
      </c>
      <c r="D57" s="32"/>
      <c r="E57" s="32"/>
      <c r="F57" s="23">
        <f t="shared" si="10"/>
        <v>13.2</v>
      </c>
      <c r="G57" s="23">
        <f t="shared" si="10"/>
        <v>13.2</v>
      </c>
      <c r="H57" s="23">
        <f t="shared" si="10"/>
        <v>13.2</v>
      </c>
      <c r="I57" s="9"/>
      <c r="J57" s="9"/>
      <c r="K57" s="9"/>
      <c r="L57" s="9"/>
      <c r="M57" s="9"/>
      <c r="N57" s="9"/>
      <c r="O57" s="14"/>
    </row>
    <row r="58" spans="1:15" s="3" customFormat="1" ht="20.25" customHeight="1">
      <c r="A58" s="41" t="s">
        <v>0</v>
      </c>
      <c r="B58" s="55" t="s">
        <v>52</v>
      </c>
      <c r="C58" s="32" t="s">
        <v>15</v>
      </c>
      <c r="D58" s="32" t="s">
        <v>8</v>
      </c>
      <c r="E58" s="32"/>
      <c r="F58" s="23">
        <f t="shared" si="10"/>
        <v>13.2</v>
      </c>
      <c r="G58" s="23">
        <f t="shared" si="10"/>
        <v>13.2</v>
      </c>
      <c r="H58" s="23">
        <f t="shared" si="10"/>
        <v>13.2</v>
      </c>
      <c r="I58" s="9"/>
      <c r="J58" s="9"/>
      <c r="K58" s="9"/>
      <c r="L58" s="9"/>
      <c r="M58" s="9"/>
      <c r="N58" s="9"/>
      <c r="O58" s="14"/>
    </row>
    <row r="59" spans="1:15" s="3" customFormat="1" ht="34.5" customHeight="1">
      <c r="A59" s="26" t="s">
        <v>25</v>
      </c>
      <c r="B59" s="55" t="s">
        <v>52</v>
      </c>
      <c r="C59" s="32" t="s">
        <v>15</v>
      </c>
      <c r="D59" s="32" t="s">
        <v>8</v>
      </c>
      <c r="E59" s="32" t="s">
        <v>23</v>
      </c>
      <c r="F59" s="56">
        <f>13.2</f>
        <v>13.2</v>
      </c>
      <c r="G59" s="56">
        <f>13.2</f>
        <v>13.2</v>
      </c>
      <c r="H59" s="56">
        <f>13.2</f>
        <v>13.2</v>
      </c>
      <c r="I59" s="9"/>
      <c r="J59" s="9"/>
      <c r="K59" s="9"/>
      <c r="L59" s="9"/>
      <c r="M59" s="9"/>
      <c r="N59" s="9"/>
      <c r="O59" s="14"/>
    </row>
    <row r="60" spans="1:15" s="3" customFormat="1" ht="47.25" customHeight="1">
      <c r="A60" s="83" t="s">
        <v>60</v>
      </c>
      <c r="B60" s="84" t="s">
        <v>61</v>
      </c>
      <c r="C60" s="85"/>
      <c r="D60" s="85"/>
      <c r="E60" s="85"/>
      <c r="F60" s="87">
        <f>F61+F65</f>
        <v>20</v>
      </c>
      <c r="G60" s="87">
        <f>G61+G65</f>
        <v>126</v>
      </c>
      <c r="H60" s="87">
        <f>H61+H65</f>
        <v>0</v>
      </c>
      <c r="I60" s="9"/>
      <c r="J60" s="9"/>
      <c r="K60" s="9"/>
      <c r="L60" s="9"/>
      <c r="M60" s="9"/>
      <c r="N60" s="9"/>
      <c r="O60" s="14"/>
    </row>
    <row r="61" spans="1:15" s="3" customFormat="1" ht="34.5" customHeight="1">
      <c r="A61" s="83" t="s">
        <v>62</v>
      </c>
      <c r="B61" s="85" t="s">
        <v>63</v>
      </c>
      <c r="C61" s="79"/>
      <c r="D61" s="79"/>
      <c r="E61" s="79"/>
      <c r="F61" s="87">
        <f>F62</f>
        <v>20</v>
      </c>
      <c r="G61" s="87">
        <f>G62</f>
        <v>0</v>
      </c>
      <c r="H61" s="87">
        <f>H62</f>
        <v>0</v>
      </c>
      <c r="I61" s="9"/>
      <c r="J61" s="9"/>
      <c r="K61" s="9"/>
      <c r="L61" s="9"/>
      <c r="M61" s="9"/>
      <c r="N61" s="9"/>
      <c r="O61" s="14"/>
    </row>
    <row r="62" spans="1:15" s="3" customFormat="1" ht="18.75" customHeight="1">
      <c r="A62" s="89" t="s">
        <v>17</v>
      </c>
      <c r="B62" s="90" t="s">
        <v>63</v>
      </c>
      <c r="C62" s="81" t="s">
        <v>10</v>
      </c>
      <c r="D62" s="81"/>
      <c r="E62" s="81"/>
      <c r="F62" s="91">
        <v>20</v>
      </c>
      <c r="G62" s="91">
        <v>0</v>
      </c>
      <c r="H62" s="91">
        <v>0</v>
      </c>
      <c r="I62" s="9"/>
      <c r="J62" s="9"/>
      <c r="K62" s="9"/>
      <c r="L62" s="9"/>
      <c r="M62" s="9"/>
      <c r="N62" s="9"/>
      <c r="O62" s="14"/>
    </row>
    <row r="63" spans="1:15" s="3" customFormat="1" ht="18" customHeight="1">
      <c r="A63" s="89" t="s">
        <v>30</v>
      </c>
      <c r="B63" s="90" t="s">
        <v>63</v>
      </c>
      <c r="C63" s="81" t="s">
        <v>10</v>
      </c>
      <c r="D63" s="81" t="s">
        <v>9</v>
      </c>
      <c r="E63" s="81"/>
      <c r="F63" s="91">
        <f>F64</f>
        <v>20</v>
      </c>
      <c r="G63" s="91">
        <f>G64</f>
        <v>0</v>
      </c>
      <c r="H63" s="91">
        <f>H64</f>
        <v>0</v>
      </c>
      <c r="I63" s="9"/>
      <c r="J63" s="9"/>
      <c r="K63" s="9"/>
      <c r="L63" s="9"/>
      <c r="M63" s="9"/>
      <c r="N63" s="9"/>
      <c r="O63" s="14"/>
    </row>
    <row r="64" spans="1:15" s="3" customFormat="1" ht="34.5" customHeight="1">
      <c r="A64" s="92" t="s">
        <v>25</v>
      </c>
      <c r="B64" s="90" t="s">
        <v>63</v>
      </c>
      <c r="C64" s="81" t="s">
        <v>10</v>
      </c>
      <c r="D64" s="81" t="s">
        <v>9</v>
      </c>
      <c r="E64" s="81" t="s">
        <v>23</v>
      </c>
      <c r="F64" s="91">
        <v>20</v>
      </c>
      <c r="G64" s="91">
        <v>0</v>
      </c>
      <c r="H64" s="91">
        <v>0</v>
      </c>
      <c r="I64" s="9"/>
      <c r="J64" s="9"/>
      <c r="K64" s="9"/>
      <c r="L64" s="9"/>
      <c r="M64" s="9"/>
      <c r="N64" s="9"/>
      <c r="O64" s="14"/>
    </row>
    <row r="65" spans="1:15" s="3" customFormat="1" ht="54" customHeight="1">
      <c r="A65" s="83" t="s">
        <v>64</v>
      </c>
      <c r="B65" s="85" t="s">
        <v>65</v>
      </c>
      <c r="C65" s="85"/>
      <c r="D65" s="85"/>
      <c r="E65" s="85"/>
      <c r="F65" s="87">
        <f aca="true" t="shared" si="11" ref="F65:H67">F66</f>
        <v>0</v>
      </c>
      <c r="G65" s="87">
        <f t="shared" si="11"/>
        <v>126</v>
      </c>
      <c r="H65" s="87">
        <f t="shared" si="11"/>
        <v>0</v>
      </c>
      <c r="I65" s="9"/>
      <c r="J65" s="9"/>
      <c r="K65" s="9"/>
      <c r="L65" s="9"/>
      <c r="M65" s="9"/>
      <c r="N65" s="9"/>
      <c r="O65" s="14"/>
    </row>
    <row r="66" spans="1:15" s="3" customFormat="1" ht="19.5" customHeight="1">
      <c r="A66" s="30" t="s">
        <v>17</v>
      </c>
      <c r="B66" s="82" t="s">
        <v>65</v>
      </c>
      <c r="C66" s="32" t="s">
        <v>10</v>
      </c>
      <c r="D66" s="32"/>
      <c r="E66" s="32"/>
      <c r="F66" s="86">
        <f t="shared" si="11"/>
        <v>0</v>
      </c>
      <c r="G66" s="86">
        <f t="shared" si="11"/>
        <v>126</v>
      </c>
      <c r="H66" s="86">
        <f t="shared" si="11"/>
        <v>0</v>
      </c>
      <c r="I66" s="9"/>
      <c r="J66" s="9"/>
      <c r="K66" s="9"/>
      <c r="L66" s="9"/>
      <c r="M66" s="9"/>
      <c r="N66" s="9"/>
      <c r="O66" s="14"/>
    </row>
    <row r="67" spans="1:15" s="3" customFormat="1" ht="19.5" customHeight="1">
      <c r="A67" s="30" t="s">
        <v>30</v>
      </c>
      <c r="B67" s="82" t="s">
        <v>65</v>
      </c>
      <c r="C67" s="32" t="s">
        <v>10</v>
      </c>
      <c r="D67" s="32" t="s">
        <v>9</v>
      </c>
      <c r="E67" s="32"/>
      <c r="F67" s="86">
        <f t="shared" si="11"/>
        <v>0</v>
      </c>
      <c r="G67" s="86">
        <f t="shared" si="11"/>
        <v>126</v>
      </c>
      <c r="H67" s="86">
        <f t="shared" si="11"/>
        <v>0</v>
      </c>
      <c r="I67" s="9"/>
      <c r="J67" s="9"/>
      <c r="K67" s="9"/>
      <c r="L67" s="9"/>
      <c r="M67" s="9"/>
      <c r="N67" s="9"/>
      <c r="O67" s="14"/>
    </row>
    <row r="68" spans="1:15" s="3" customFormat="1" ht="34.5" customHeight="1">
      <c r="A68" s="26" t="s">
        <v>25</v>
      </c>
      <c r="B68" s="82" t="s">
        <v>65</v>
      </c>
      <c r="C68" s="32" t="s">
        <v>10</v>
      </c>
      <c r="D68" s="32" t="s">
        <v>9</v>
      </c>
      <c r="E68" s="32" t="s">
        <v>23</v>
      </c>
      <c r="F68" s="86">
        <v>0</v>
      </c>
      <c r="G68" s="86">
        <v>126</v>
      </c>
      <c r="H68" s="86"/>
      <c r="I68" s="9"/>
      <c r="J68" s="9"/>
      <c r="K68" s="9"/>
      <c r="L68" s="9"/>
      <c r="M68" s="9"/>
      <c r="N68" s="9"/>
      <c r="O68" s="14"/>
    </row>
    <row r="69" spans="1:15" s="3" customFormat="1" ht="53.25" customHeight="1">
      <c r="A69" s="42" t="s">
        <v>53</v>
      </c>
      <c r="B69" s="29">
        <v>100500000</v>
      </c>
      <c r="C69" s="32"/>
      <c r="D69" s="32"/>
      <c r="E69" s="32"/>
      <c r="F69" s="27">
        <f aca="true" t="shared" si="12" ref="F69:H72">F70</f>
        <v>60.1</v>
      </c>
      <c r="G69" s="27">
        <f t="shared" si="12"/>
        <v>60.1</v>
      </c>
      <c r="H69" s="27">
        <f t="shared" si="12"/>
        <v>60.1</v>
      </c>
      <c r="I69" s="9"/>
      <c r="J69" s="9"/>
      <c r="K69" s="9"/>
      <c r="L69" s="9"/>
      <c r="M69" s="9"/>
      <c r="N69" s="9"/>
      <c r="O69" s="14"/>
    </row>
    <row r="70" spans="1:15" s="3" customFormat="1" ht="17.25" customHeight="1">
      <c r="A70" s="42" t="s">
        <v>54</v>
      </c>
      <c r="B70" s="29">
        <v>100525110</v>
      </c>
      <c r="C70" s="32"/>
      <c r="D70" s="32"/>
      <c r="E70" s="32"/>
      <c r="F70" s="27">
        <f t="shared" si="12"/>
        <v>60.1</v>
      </c>
      <c r="G70" s="27">
        <f t="shared" si="12"/>
        <v>60.1</v>
      </c>
      <c r="H70" s="27">
        <f t="shared" si="12"/>
        <v>60.1</v>
      </c>
      <c r="I70" s="9"/>
      <c r="J70" s="9"/>
      <c r="K70" s="9"/>
      <c r="L70" s="9"/>
      <c r="M70" s="9"/>
      <c r="N70" s="9"/>
      <c r="O70" s="14"/>
    </row>
    <row r="71" spans="1:15" s="3" customFormat="1" ht="18" customHeight="1">
      <c r="A71" s="30" t="s">
        <v>19</v>
      </c>
      <c r="B71" s="34">
        <v>100525110</v>
      </c>
      <c r="C71" s="32" t="s">
        <v>9</v>
      </c>
      <c r="D71" s="32"/>
      <c r="E71" s="32"/>
      <c r="F71" s="33">
        <f t="shared" si="12"/>
        <v>60.1</v>
      </c>
      <c r="G71" s="33">
        <f t="shared" si="12"/>
        <v>60.1</v>
      </c>
      <c r="H71" s="33">
        <f t="shared" si="12"/>
        <v>60.1</v>
      </c>
      <c r="I71" s="9"/>
      <c r="J71" s="9"/>
      <c r="K71" s="9"/>
      <c r="L71" s="9"/>
      <c r="M71" s="9"/>
      <c r="N71" s="9"/>
      <c r="O71" s="14"/>
    </row>
    <row r="72" spans="1:15" s="3" customFormat="1" ht="36" customHeight="1">
      <c r="A72" s="50" t="s">
        <v>26</v>
      </c>
      <c r="B72" s="34">
        <v>100525110</v>
      </c>
      <c r="C72" s="32" t="s">
        <v>9</v>
      </c>
      <c r="D72" s="32" t="s">
        <v>11</v>
      </c>
      <c r="E72" s="32"/>
      <c r="F72" s="33">
        <f t="shared" si="12"/>
        <v>60.1</v>
      </c>
      <c r="G72" s="33">
        <f t="shared" si="12"/>
        <v>60.1</v>
      </c>
      <c r="H72" s="33">
        <f t="shared" si="12"/>
        <v>60.1</v>
      </c>
      <c r="I72" s="9"/>
      <c r="J72" s="9"/>
      <c r="K72" s="9"/>
      <c r="L72" s="9"/>
      <c r="M72" s="9"/>
      <c r="N72" s="9"/>
      <c r="O72" s="14"/>
    </row>
    <row r="73" spans="1:15" s="3" customFormat="1" ht="33" customHeight="1">
      <c r="A73" s="30" t="s">
        <v>25</v>
      </c>
      <c r="B73" s="34">
        <v>100525110</v>
      </c>
      <c r="C73" s="32" t="s">
        <v>9</v>
      </c>
      <c r="D73" s="32" t="s">
        <v>11</v>
      </c>
      <c r="E73" s="32" t="s">
        <v>23</v>
      </c>
      <c r="F73" s="57">
        <v>60.1</v>
      </c>
      <c r="G73" s="57">
        <f>60.1</f>
        <v>60.1</v>
      </c>
      <c r="H73" s="57">
        <v>60.1</v>
      </c>
      <c r="I73" s="9"/>
      <c r="J73" s="9"/>
      <c r="K73" s="9"/>
      <c r="L73" s="9"/>
      <c r="M73" s="9"/>
      <c r="N73" s="9"/>
      <c r="O73" s="14"/>
    </row>
    <row r="74" spans="1:15" s="3" customFormat="1" ht="49.5" customHeight="1">
      <c r="A74" s="42" t="s">
        <v>55</v>
      </c>
      <c r="B74" s="29" t="s">
        <v>27</v>
      </c>
      <c r="C74" s="32"/>
      <c r="D74" s="32"/>
      <c r="E74" s="32"/>
      <c r="F74" s="27">
        <f aca="true" t="shared" si="13" ref="F74:H75">F75</f>
        <v>1</v>
      </c>
      <c r="G74" s="27">
        <f t="shared" si="13"/>
        <v>1</v>
      </c>
      <c r="H74" s="27">
        <f t="shared" si="13"/>
        <v>1</v>
      </c>
      <c r="I74" s="9"/>
      <c r="J74" s="9"/>
      <c r="K74" s="9"/>
      <c r="L74" s="9"/>
      <c r="M74" s="9"/>
      <c r="N74" s="9"/>
      <c r="O74" s="14"/>
    </row>
    <row r="75" spans="1:15" s="3" customFormat="1" ht="39.75" customHeight="1">
      <c r="A75" s="42" t="s">
        <v>56</v>
      </c>
      <c r="B75" s="53" t="s">
        <v>28</v>
      </c>
      <c r="C75" s="32"/>
      <c r="D75" s="32"/>
      <c r="E75" s="32"/>
      <c r="F75" s="33">
        <f t="shared" si="13"/>
        <v>1</v>
      </c>
      <c r="G75" s="33">
        <f t="shared" si="13"/>
        <v>1</v>
      </c>
      <c r="H75" s="33">
        <f t="shared" si="13"/>
        <v>1</v>
      </c>
      <c r="I75" s="9"/>
      <c r="J75" s="9"/>
      <c r="K75" s="9"/>
      <c r="L75" s="9"/>
      <c r="M75" s="9"/>
      <c r="N75" s="9"/>
      <c r="O75" s="14"/>
    </row>
    <row r="76" spans="1:15" s="3" customFormat="1" ht="51.75" customHeight="1">
      <c r="A76" s="42" t="s">
        <v>57</v>
      </c>
      <c r="B76" s="29">
        <v>200125060</v>
      </c>
      <c r="C76" s="32"/>
      <c r="D76" s="32"/>
      <c r="E76" s="32"/>
      <c r="F76" s="27">
        <f aca="true" t="shared" si="14" ref="F76:H78">F77</f>
        <v>1</v>
      </c>
      <c r="G76" s="27">
        <f t="shared" si="14"/>
        <v>1</v>
      </c>
      <c r="H76" s="27">
        <f t="shared" si="14"/>
        <v>1</v>
      </c>
      <c r="I76" s="9"/>
      <c r="J76" s="9"/>
      <c r="K76" s="9"/>
      <c r="L76" s="9"/>
      <c r="M76" s="9"/>
      <c r="N76" s="9"/>
      <c r="O76" s="14"/>
    </row>
    <row r="77" spans="1:15" s="3" customFormat="1" ht="18.75" customHeight="1">
      <c r="A77" s="26" t="s">
        <v>16</v>
      </c>
      <c r="B77" s="34">
        <v>200125060</v>
      </c>
      <c r="C77" s="32" t="s">
        <v>13</v>
      </c>
      <c r="D77" s="32"/>
      <c r="E77" s="32"/>
      <c r="F77" s="33">
        <f t="shared" si="14"/>
        <v>1</v>
      </c>
      <c r="G77" s="33">
        <f t="shared" si="14"/>
        <v>1</v>
      </c>
      <c r="H77" s="33">
        <f t="shared" si="14"/>
        <v>1</v>
      </c>
      <c r="I77" s="9"/>
      <c r="J77" s="9"/>
      <c r="K77" s="9"/>
      <c r="L77" s="9"/>
      <c r="M77" s="9"/>
      <c r="N77" s="9"/>
      <c r="O77" s="14"/>
    </row>
    <row r="78" spans="1:15" s="3" customFormat="1" ht="21" customHeight="1">
      <c r="A78" s="58" t="s">
        <v>18</v>
      </c>
      <c r="B78" s="34">
        <v>200125060</v>
      </c>
      <c r="C78" s="32" t="s">
        <v>13</v>
      </c>
      <c r="D78" s="32" t="s">
        <v>14</v>
      </c>
      <c r="E78" s="32"/>
      <c r="F78" s="33">
        <f t="shared" si="14"/>
        <v>1</v>
      </c>
      <c r="G78" s="33">
        <f t="shared" si="14"/>
        <v>1</v>
      </c>
      <c r="H78" s="33">
        <f t="shared" si="14"/>
        <v>1</v>
      </c>
      <c r="I78" s="9"/>
      <c r="J78" s="9"/>
      <c r="K78" s="9"/>
      <c r="L78" s="9"/>
      <c r="M78" s="9"/>
      <c r="N78" s="9"/>
      <c r="O78" s="14"/>
    </row>
    <row r="79" spans="1:15" s="3" customFormat="1" ht="32.25" customHeight="1">
      <c r="A79" s="30" t="s">
        <v>25</v>
      </c>
      <c r="B79" s="34">
        <v>200125060</v>
      </c>
      <c r="C79" s="32" t="s">
        <v>13</v>
      </c>
      <c r="D79" s="32" t="s">
        <v>14</v>
      </c>
      <c r="E79" s="32" t="s">
        <v>23</v>
      </c>
      <c r="F79" s="23">
        <v>1</v>
      </c>
      <c r="G79" s="23">
        <v>1</v>
      </c>
      <c r="H79" s="23">
        <v>1</v>
      </c>
      <c r="I79" s="9"/>
      <c r="J79" s="9"/>
      <c r="K79" s="9"/>
      <c r="L79" s="9"/>
      <c r="M79" s="9"/>
      <c r="N79" s="9"/>
      <c r="O79" s="14"/>
    </row>
    <row r="80" spans="1:14" ht="14.25" customHeight="1">
      <c r="A80" s="66" t="s">
        <v>1</v>
      </c>
      <c r="B80" s="66"/>
      <c r="C80" s="67"/>
      <c r="D80" s="67"/>
      <c r="E80" s="67"/>
      <c r="F80" s="37">
        <f>F12+F74</f>
        <v>21007.823819999998</v>
      </c>
      <c r="G80" s="37">
        <f>G12+G74</f>
        <v>5085.14</v>
      </c>
      <c r="H80" s="37">
        <f>H12+H74</f>
        <v>5103.52</v>
      </c>
      <c r="I80" s="9"/>
      <c r="J80" s="9"/>
      <c r="K80" s="9"/>
      <c r="L80" s="9"/>
      <c r="M80" s="9"/>
      <c r="N80" s="9"/>
    </row>
    <row r="81" spans="1:14" ht="17.25" customHeight="1">
      <c r="A81" s="68"/>
      <c r="B81" s="68"/>
      <c r="F81" s="23"/>
      <c r="G81" s="21"/>
      <c r="H81" s="22"/>
      <c r="I81" s="16"/>
      <c r="J81" s="16"/>
      <c r="K81" s="16"/>
      <c r="L81" s="10"/>
      <c r="M81" s="10"/>
      <c r="N81" s="10"/>
    </row>
    <row r="82" spans="5:11" ht="18.75" customHeight="1">
      <c r="E82" s="69"/>
      <c r="F82" s="70"/>
      <c r="G82" s="36"/>
      <c r="H82" s="37"/>
      <c r="I82" s="17"/>
      <c r="J82" s="17"/>
      <c r="K82" s="17"/>
    </row>
    <row r="83" spans="5:12" ht="18.75" customHeight="1">
      <c r="E83" s="71"/>
      <c r="F83" s="31"/>
      <c r="G83" s="31"/>
      <c r="H83" s="31"/>
      <c r="I83" s="72"/>
      <c r="J83" s="72"/>
      <c r="K83" s="72"/>
      <c r="L83" s="19"/>
    </row>
    <row r="84" spans="5:12" ht="18.75" customHeight="1">
      <c r="E84" s="69"/>
      <c r="F84" s="73"/>
      <c r="H84" s="17"/>
      <c r="I84" s="17"/>
      <c r="J84" s="17"/>
      <c r="K84" s="17"/>
      <c r="L84" s="20"/>
    </row>
    <row r="85" spans="5:12" ht="18.75" customHeight="1">
      <c r="E85" s="69"/>
      <c r="F85" s="73"/>
      <c r="G85" s="38"/>
      <c r="H85" s="39"/>
      <c r="I85" s="35"/>
      <c r="J85" s="17"/>
      <c r="K85" s="17"/>
      <c r="L85" s="19"/>
    </row>
    <row r="86" spans="7:14" ht="14.25" customHeight="1">
      <c r="G86" s="5"/>
      <c r="H86" s="15"/>
      <c r="I86" s="17"/>
      <c r="J86" s="17"/>
      <c r="K86" s="17"/>
      <c r="L86" s="15"/>
      <c r="M86" s="15"/>
      <c r="N86" s="15"/>
    </row>
    <row r="87" spans="6:11" ht="14.25" customHeight="1">
      <c r="F87" s="74"/>
      <c r="G87" s="74"/>
      <c r="H87" s="74"/>
      <c r="I87" s="17"/>
      <c r="J87" s="17"/>
      <c r="K87" s="17"/>
    </row>
    <row r="88" spans="6:11" ht="14.25" customHeight="1">
      <c r="F88" s="75"/>
      <c r="G88" s="75"/>
      <c r="H88" s="75"/>
      <c r="I88" s="17"/>
      <c r="J88" s="17"/>
      <c r="K88" s="17"/>
    </row>
    <row r="89" spans="9:11" ht="14.25" customHeight="1">
      <c r="I89" s="72"/>
      <c r="J89" s="72"/>
      <c r="K89" s="72"/>
    </row>
    <row r="90" spans="9:11" ht="14.25" customHeight="1">
      <c r="I90" s="72"/>
      <c r="J90" s="72"/>
      <c r="K90" s="72"/>
    </row>
    <row r="91" spans="9:11" ht="14.25" customHeight="1">
      <c r="I91" s="72"/>
      <c r="J91" s="72"/>
      <c r="K91" s="72"/>
    </row>
    <row r="92" spans="9:11" ht="14.25" customHeight="1">
      <c r="I92" s="17"/>
      <c r="J92" s="17"/>
      <c r="K92" s="17"/>
    </row>
    <row r="93" spans="9:11" ht="14.25" customHeight="1">
      <c r="I93" s="17"/>
      <c r="J93" s="17"/>
      <c r="K93" s="17"/>
    </row>
    <row r="94" spans="9:11" ht="14.25" customHeight="1">
      <c r="I94" s="17"/>
      <c r="J94" s="17"/>
      <c r="K94" s="17"/>
    </row>
    <row r="95" spans="9:11" ht="14.25" customHeight="1">
      <c r="I95" s="17"/>
      <c r="J95" s="17"/>
      <c r="K95" s="17"/>
    </row>
    <row r="96" spans="9:11" ht="14.25" customHeight="1">
      <c r="I96" s="17"/>
      <c r="J96" s="17"/>
      <c r="K96" s="17"/>
    </row>
    <row r="97" spans="9:11" ht="14.25" customHeight="1">
      <c r="I97" s="17"/>
      <c r="J97" s="17"/>
      <c r="K97" s="17"/>
    </row>
    <row r="99" spans="9:11" ht="14.25" customHeight="1">
      <c r="I99" s="18"/>
      <c r="J99" s="18"/>
      <c r="K99" s="18"/>
    </row>
    <row r="100" spans="9:11" ht="14.25" customHeight="1">
      <c r="I100" s="18"/>
      <c r="J100" s="18"/>
      <c r="K100" s="18"/>
    </row>
    <row r="101" spans="9:11" ht="14.25" customHeight="1">
      <c r="I101" s="18"/>
      <c r="J101" s="18"/>
      <c r="K101" s="18"/>
    </row>
    <row r="103" spans="9:11" ht="14.25" customHeight="1">
      <c r="I103" s="93"/>
      <c r="J103" s="93"/>
      <c r="K103" s="93"/>
    </row>
    <row r="104" spans="9:11" ht="14.25" customHeight="1">
      <c r="I104" s="93"/>
      <c r="J104" s="93"/>
      <c r="K104" s="93"/>
    </row>
    <row r="105" spans="9:11" ht="14.25" customHeight="1">
      <c r="I105" s="76"/>
      <c r="J105" s="76"/>
      <c r="K105" s="76"/>
    </row>
    <row r="106" spans="9:11" ht="14.25" customHeight="1">
      <c r="I106" s="93"/>
      <c r="J106" s="93"/>
      <c r="K106" s="93"/>
    </row>
    <row r="107" spans="9:11" ht="14.25" customHeight="1">
      <c r="I107" s="93"/>
      <c r="J107" s="93"/>
      <c r="K107" s="93"/>
    </row>
  </sheetData>
  <sheetProtection/>
  <mergeCells count="16">
    <mergeCell ref="F2:H4"/>
    <mergeCell ref="F1:H1"/>
    <mergeCell ref="F10:H10"/>
    <mergeCell ref="E10:E11"/>
    <mergeCell ref="A10:A11"/>
    <mergeCell ref="K106:K107"/>
    <mergeCell ref="C10:C11"/>
    <mergeCell ref="I103:I104"/>
    <mergeCell ref="D10:D11"/>
    <mergeCell ref="B10:B11"/>
    <mergeCell ref="I106:I107"/>
    <mergeCell ref="J106:J107"/>
    <mergeCell ref="J103:J104"/>
    <mergeCell ref="K103:K104"/>
    <mergeCell ref="A7:H7"/>
    <mergeCell ref="A8:H8"/>
  </mergeCells>
  <printOptions/>
  <pageMargins left="0.7874015748031497" right="0.48" top="0.5905511811023623" bottom="0.3937007874015748" header="0.31496062992125984" footer="0.15748031496062992"/>
  <pageSetup fitToHeight="0" fitToWidth="1" horizontalDpi="600" verticalDpi="600" orientation="portrait" paperSize="9" scale="5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Dns</cp:lastModifiedBy>
  <cp:lastPrinted>2021-02-09T08:39:44Z</cp:lastPrinted>
  <dcterms:created xsi:type="dcterms:W3CDTF">2002-10-24T07:52:32Z</dcterms:created>
  <dcterms:modified xsi:type="dcterms:W3CDTF">2021-02-26T13:51:24Z</dcterms:modified>
  <cp:category/>
  <cp:version/>
  <cp:contentType/>
  <cp:contentStatus/>
</cp:coreProperties>
</file>